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lockStructure="1"/>
  <bookViews>
    <workbookView xWindow="-120" yWindow="-120" windowWidth="29040" windowHeight="1584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'pub_output=csv'!$A$1:$K$34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E31" i="2"/>
  <c r="E32" i="2"/>
  <c r="E33" i="2"/>
  <c r="E34" i="2"/>
  <c r="E35" i="2"/>
  <c r="E36" i="2"/>
  <c r="D32" i="2"/>
  <c r="D33" i="2"/>
  <c r="D34" i="2"/>
  <c r="D35" i="2"/>
  <c r="D3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S32" i="2"/>
  <c r="T32" i="2"/>
  <c r="U32" i="2"/>
  <c r="V32" i="2"/>
  <c r="W32" i="2"/>
  <c r="X32" i="2"/>
  <c r="Y32" i="2"/>
  <c r="Z32" i="2"/>
  <c r="AA32" i="2"/>
  <c r="S33" i="2"/>
  <c r="T33" i="2"/>
  <c r="U33" i="2"/>
  <c r="V33" i="2"/>
  <c r="W33" i="2"/>
  <c r="X33" i="2"/>
  <c r="Y33" i="2"/>
  <c r="Z33" i="2"/>
  <c r="AA33" i="2"/>
  <c r="T34" i="2"/>
  <c r="U34" i="2"/>
  <c r="V34" i="2"/>
  <c r="W34" i="2"/>
  <c r="X34" i="2"/>
  <c r="Y34" i="2"/>
  <c r="Z34" i="2"/>
  <c r="AA34" i="2"/>
  <c r="S35" i="2"/>
  <c r="T35" i="2"/>
  <c r="U35" i="2"/>
  <c r="V35" i="2"/>
  <c r="W35" i="2"/>
  <c r="X35" i="2"/>
  <c r="Y35" i="2"/>
  <c r="Z35" i="2"/>
  <c r="AA35" i="2"/>
  <c r="S36" i="2"/>
  <c r="T36" i="2"/>
  <c r="U36" i="2"/>
  <c r="V36" i="2"/>
  <c r="W36" i="2"/>
  <c r="X36" i="2"/>
  <c r="Y36" i="2"/>
  <c r="Z36" i="2"/>
  <c r="AA36" i="2"/>
  <c r="G37" i="2"/>
  <c r="S37" i="2" s="1"/>
  <c r="H37" i="2"/>
  <c r="T37" i="2" s="1"/>
  <c r="I37" i="2"/>
  <c r="U37" i="2" s="1"/>
  <c r="J37" i="2"/>
  <c r="V37" i="2" s="1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X39" i="2" s="1"/>
  <c r="M39" i="2"/>
  <c r="Y39" i="2" s="1"/>
  <c r="N39" i="2"/>
  <c r="Z39" i="2" s="1"/>
  <c r="O39" i="2"/>
  <c r="AA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X41" i="2" s="1"/>
  <c r="M41" i="2"/>
  <c r="Y41" i="2" s="1"/>
  <c r="N41" i="2"/>
  <c r="Z41" i="2" s="1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Y42" i="2" s="1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Y43" i="2" s="1"/>
  <c r="N43" i="2"/>
  <c r="Z43" i="2" s="1"/>
  <c r="O43" i="2"/>
  <c r="AA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X44" i="2" s="1"/>
  <c r="M44" i="2"/>
  <c r="Y44" i="2" s="1"/>
  <c r="N44" i="2"/>
  <c r="Z44" i="2" s="1"/>
  <c r="O44" i="2"/>
  <c r="AA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X45" i="2" s="1"/>
  <c r="M45" i="2"/>
  <c r="Y45" i="2" s="1"/>
  <c r="N45" i="2"/>
  <c r="Z45" i="2" s="1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Y46" i="2" s="1"/>
  <c r="N46" i="2"/>
  <c r="Z46" i="2" s="1"/>
  <c r="O46" i="2"/>
  <c r="AA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X47" i="2" s="1"/>
  <c r="M47" i="2"/>
  <c r="Y47" i="2" s="1"/>
  <c r="N47" i="2"/>
  <c r="Z47" i="2" s="1"/>
  <c r="O47" i="2"/>
  <c r="AA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I50" i="2"/>
  <c r="U50" i="2" s="1"/>
  <c r="J50" i="2"/>
  <c r="K50" i="2"/>
  <c r="W50" i="2" s="1"/>
  <c r="L50" i="2"/>
  <c r="X50" i="2" s="1"/>
  <c r="M50" i="2"/>
  <c r="Y50" i="2" s="1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S38" i="2"/>
  <c r="S42" i="2"/>
  <c r="V49" i="2"/>
  <c r="T50" i="2"/>
  <c r="V50" i="2"/>
  <c r="B7" i="2"/>
  <c r="D7" i="2"/>
  <c r="Q7" i="2" s="1"/>
  <c r="E7" i="2"/>
  <c r="R7" i="2" s="1"/>
  <c r="B8" i="2"/>
  <c r="D8" i="2"/>
  <c r="Q8" i="2" s="1"/>
  <c r="E8" i="2"/>
  <c r="R8" i="2" s="1"/>
  <c r="C9" i="2"/>
  <c r="D9" i="2"/>
  <c r="Q9" i="2" s="1"/>
  <c r="E9" i="2"/>
  <c r="R9" i="2" s="1"/>
  <c r="P10" i="2"/>
  <c r="D10" i="2"/>
  <c r="Q10" i="2" s="1"/>
  <c r="E10" i="2"/>
  <c r="R10" i="2" s="1"/>
  <c r="B11" i="2"/>
  <c r="D11" i="2"/>
  <c r="Q11" i="2" s="1"/>
  <c r="E11" i="2"/>
  <c r="R11" i="2" s="1"/>
  <c r="B12" i="2"/>
  <c r="D12" i="2"/>
  <c r="Q12" i="2" s="1"/>
  <c r="E12" i="2"/>
  <c r="R12" i="2" s="1"/>
  <c r="B13" i="2"/>
  <c r="D13" i="2"/>
  <c r="Q13" i="2" s="1"/>
  <c r="E13" i="2"/>
  <c r="R13" i="2" s="1"/>
  <c r="B14" i="2"/>
  <c r="D14" i="2"/>
  <c r="Q14" i="2" s="1"/>
  <c r="E14" i="2"/>
  <c r="R14" i="2" s="1"/>
  <c r="C15" i="2"/>
  <c r="D15" i="2"/>
  <c r="Q15" i="2" s="1"/>
  <c r="E15" i="2"/>
  <c r="R15" i="2" s="1"/>
  <c r="P16" i="2"/>
  <c r="D16" i="2"/>
  <c r="Q16" i="2" s="1"/>
  <c r="E16" i="2"/>
  <c r="R16" i="2" s="1"/>
  <c r="B17" i="2"/>
  <c r="D17" i="2"/>
  <c r="Q17" i="2" s="1"/>
  <c r="E17" i="2"/>
  <c r="R17" i="2" s="1"/>
  <c r="B18" i="2"/>
  <c r="D18" i="2"/>
  <c r="Q18" i="2" s="1"/>
  <c r="E18" i="2"/>
  <c r="R18" i="2" s="1"/>
  <c r="B19" i="2"/>
  <c r="D19" i="2"/>
  <c r="Q19" i="2" s="1"/>
  <c r="E19" i="2"/>
  <c r="R19" i="2" s="1"/>
  <c r="B20" i="2"/>
  <c r="D20" i="2"/>
  <c r="Q20" i="2" s="1"/>
  <c r="E20" i="2"/>
  <c r="R20" i="2" s="1"/>
  <c r="C21" i="2"/>
  <c r="D21" i="2"/>
  <c r="Q21" i="2" s="1"/>
  <c r="E21" i="2"/>
  <c r="R21" i="2" s="1"/>
  <c r="P22" i="2"/>
  <c r="D22" i="2"/>
  <c r="Q22" i="2" s="1"/>
  <c r="E22" i="2"/>
  <c r="R22" i="2" s="1"/>
  <c r="B23" i="2"/>
  <c r="D23" i="2"/>
  <c r="Q23" i="2" s="1"/>
  <c r="E23" i="2"/>
  <c r="R23" i="2" s="1"/>
  <c r="C24" i="2"/>
  <c r="D24" i="2"/>
  <c r="Q24" i="2" s="1"/>
  <c r="E24" i="2"/>
  <c r="R24" i="2" s="1"/>
  <c r="B25" i="2"/>
  <c r="D25" i="2"/>
  <c r="Q25" i="2" s="1"/>
  <c r="E25" i="2"/>
  <c r="R25" i="2" s="1"/>
  <c r="B26" i="2"/>
  <c r="D26" i="2"/>
  <c r="Q26" i="2" s="1"/>
  <c r="E26" i="2"/>
  <c r="R26" i="2" s="1"/>
  <c r="C27" i="2"/>
  <c r="D27" i="2"/>
  <c r="Q27" i="2" s="1"/>
  <c r="E27" i="2"/>
  <c r="R27" i="2" s="1"/>
  <c r="P28" i="2"/>
  <c r="D28" i="2"/>
  <c r="Q28" i="2" s="1"/>
  <c r="E28" i="2"/>
  <c r="R28" i="2" s="1"/>
  <c r="P29" i="2"/>
  <c r="D29" i="2"/>
  <c r="Q29" i="2" s="1"/>
  <c r="E29" i="2"/>
  <c r="R29" i="2" s="1"/>
  <c r="B30" i="2"/>
  <c r="D30" i="2"/>
  <c r="Q30" i="2" s="1"/>
  <c r="E30" i="2"/>
  <c r="R30" i="2" s="1"/>
  <c r="B31" i="2"/>
  <c r="D31" i="2"/>
  <c r="Q31" i="2" s="1"/>
  <c r="R31" i="2"/>
  <c r="B32" i="2"/>
  <c r="Q32" i="2"/>
  <c r="R32" i="2"/>
  <c r="B33" i="2"/>
  <c r="Q33" i="2"/>
  <c r="R33" i="2"/>
  <c r="P34" i="2"/>
  <c r="R34" i="2"/>
  <c r="B35" i="2"/>
  <c r="Q35" i="2"/>
  <c r="R35" i="2"/>
  <c r="B36" i="2"/>
  <c r="Q36" i="2"/>
  <c r="R36" i="2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C46" i="2" l="1"/>
  <c r="C51" i="2"/>
  <c r="P35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D4" i="1" l="1"/>
  <c r="F32" i="1"/>
  <c r="F31" i="1"/>
  <c r="C32" i="1"/>
  <c r="F33" i="1"/>
  <c r="D5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<sst xmlns="http://schemas.openxmlformats.org/spreadsheetml/2006/main" count="383" uniqueCount="153">
  <si>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</si>
  <si>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</si>
  <si>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</si>
  <si>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</si>
  <si>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</si>
  <si>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</si>
  <si>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</si>
  <si>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</si>
  <si>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</si>
  <si>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</si>
  <si>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</si>
  <si>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</si>
  <si>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</si>
  <si>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</si>
  <si>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</si>
  <si>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</si>
  <si>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</si>
  <si>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</si>
  <si>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</si>
  <si>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</si>
  <si>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</si>
  <si>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</si>
  <si>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</si>
  <si>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</si>
  <si>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</si>
  <si>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</si>
  <si>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</si>
  <si>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</si>
  <si>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</si>
  <si>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</si>
  <si>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</si>
  <si>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</si>
  <si>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</si>
  <si>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</si>
  <si>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</si>
  <si>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</si>
  <si>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</si>
  <si>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</si>
  <si>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</si>
  <si>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</si>
  <si>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</si>
  <si>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</si>
  <si>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</si>
  <si>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</si>
  <si>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</si>
  <si>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</si>
  <si>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</si>
  <si>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</si>
  <si>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</si>
  <si>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</si>
  <si>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</si>
  <si>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</si>
  <si>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</si>
  <si>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</si>
  <si>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</si>
  <si>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</si>
  <si>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</si>
  <si>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</si>
  <si>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</si>
  <si>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</si>
  <si>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</si>
  <si>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</si>
  <si>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</si>
  <si>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</si>
  <si>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</si>
  <si>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</si>
  <si>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</si>
  <si>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</si>
  <si>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</si>
  <si>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</si>
  <si>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</si>
  <si>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</si>
  <si>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</si>
  <si>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</si>
  <si>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</si>
  <si>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</si>
  <si>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</si>
  <si>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</si>
  <si>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</si>
  <si>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</si>
  <si>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</si>
  <si>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</si>
  <si>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</si>
  <si>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</si>
  <si>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</si>
  <si>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</si>
  <si>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Екатеринбург (ООО «НАКС-Урал»)</t>
  </si>
  <si>
    <t>+7 (843) 571-02-50
mail@centr-nk.ru</t>
  </si>
  <si>
    <t>Саранск (ООО «Центр СМТК»)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</si>
  <si>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</si>
  <si>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</si>
  <si>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</si>
  <si>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</si>
  <si>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</si>
  <si>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</si>
  <si>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</si>
  <si>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</si>
  <si>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</si>
  <si>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(8482) 55-57-42 
 ssdc-delta@yandex.ru</t>
  </si>
  <si>
    <t>Сургут (ООО «НЕФТЕХИМПРОМЭКСПЕРТ»)</t>
  </si>
  <si>
    <t>Минск (ОАО «Белгазстрой» - авторизованный этап; ООО «НЕФТЕХИМПРОМЭКСПЕРТ»)</t>
  </si>
  <si>
    <t>подпись, дата</t>
  </si>
  <si>
    <t>+7(3852) 22-65-22
ar_gac@mail.ru</t>
  </si>
  <si>
    <t>+7(423) 260-42-10 
torgac@mail.ru</t>
  </si>
  <si>
    <t>+(8442) 73-91-56 
volga-weld@yandex.ru</t>
  </si>
  <si>
    <t xml:space="preserve"> +7 (3842) 45-27-54 
 acnk@kcsk.group </t>
  </si>
  <si>
    <t>Москва (ООО АСЦ "ИТС СвП")</t>
  </si>
  <si>
    <t>+7(499)703-0575
 mail@etswp.ru</t>
  </si>
  <si>
    <t>Омск (АО "НАКС-Омск")</t>
  </si>
  <si>
    <t>+7(3812) 21-05-49
omsk@naks.ru</t>
  </si>
  <si>
    <t>+7 (342) 206-05-71
 acsnk-15@yandex.ru</t>
  </si>
  <si>
    <t>+7 (4152) 30-71-81 
KhizevaEA@nppkomplex.ru</t>
  </si>
  <si>
    <t>+7(8452) 39-96-88 
saratov@naks.ru</t>
  </si>
  <si>
    <t>+7 (3462) 777-616 
nhpe@mail.ru</t>
  </si>
  <si>
    <t>Тула (ООО "АЦ ПРОМЭКСПЕРТ")</t>
  </si>
  <si>
    <t>+(4872) 56-81-26
tula@naks.ru</t>
  </si>
  <si>
    <t>+7 (495) 532-77-22 
infotver@naks.ru</t>
  </si>
  <si>
    <t>+7 (3462) 777-616
 nhpe@mail.ru</t>
  </si>
  <si>
    <t>Уфа (ООО "АЦ СТС")</t>
  </si>
  <si>
    <t>Ярославль (ООО "НАКС-Ярославль")</t>
  </si>
  <si>
    <t>+7(4852) 59-41-19
Svarka@NAKS-Yaroslavl.ru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</si>
  <si>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2025»</t>
    </r>
  </si>
  <si>
    <t>18.03-21.03.2025</t>
  </si>
  <si>
    <t>19.03-21.03.2025</t>
  </si>
  <si>
    <t>19.02-20.02.2025</t>
  </si>
  <si>
    <t>24.03-26.03.2025</t>
  </si>
  <si>
    <t>25.03-26.03.2025</t>
  </si>
  <si>
    <t>18.03-19.03.2025</t>
  </si>
  <si>
    <t>Казань (ООО "Центр неразрушающего контроля и диагностики")</t>
  </si>
  <si>
    <t>11.02-13.02.2025</t>
  </si>
  <si>
    <t>20.02-21.02.2025</t>
  </si>
  <si>
    <t>05.03-06.03.2025</t>
  </si>
  <si>
    <t>18.02-19.02.2025</t>
  </si>
  <si>
    <t>17.03-21.03.2025</t>
  </si>
  <si>
    <t>26.02-28.02.2025</t>
  </si>
  <si>
    <t>25.03-27.03.2025</t>
  </si>
  <si>
    <t>20.11-22.11.2024</t>
  </si>
  <si>
    <t>28.01-31.01.2025</t>
  </si>
  <si>
    <t>14.11-16.11.2024</t>
  </si>
  <si>
    <t>28.10-31.10.2024</t>
  </si>
  <si>
    <t>20.01-24.01.2025</t>
  </si>
  <si>
    <t>17.03-20.03.2025</t>
  </si>
  <si>
    <t>26.02-27.02.2025</t>
  </si>
  <si>
    <t>10.03-14.03.2025</t>
  </si>
  <si>
    <t>24.02-28.02.2025</t>
  </si>
  <si>
    <t>2)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</si>
  <si>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специалиста неразрушающего контроля по виду неразрушающего контроля в номинации, на которую заявляется участник</t>
  </si>
  <si>
    <t>Столбец3</t>
  </si>
  <si>
    <t xml:space="preserve">1) Копия документа об образовании (обучении / квалификации) или копия удостоверения (-ий) 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</si>
  <si>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адресам: https://ronktd.ru/directions/konkurs/, https://naks.ru/competitions/comp-details/defektoskopist-2025  которые являются обязательными для участника Конкурса. </t>
  </si>
  <si>
    <t>11.02-14.02.2025</t>
  </si>
  <si>
    <t>+7(919)616-01-19, aslnk@cksrb.ru</t>
  </si>
  <si>
    <t>04.03-05.03.2025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</si>
</sst>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0" xfId="0" applyAlignment="1">
      <alignment horizontal="left"/>
    </xf>
    <xf numFmtId="0" fontId="0" fillId="0" borderId="8" xfId="0" applyFont="1" applyBorder="1"/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127635</xdr:colOff>
      <xdr:row>25</xdr:row>
      <xdr:rowOff>20955</xdr:rowOff>
    </xdr:from>
    <xdr:to>
      <xdr:col>17</xdr:col>
      <xdr:colOff>125273</xdr:colOff>
      <xdr:row>30</xdr:row>
      <xdr:rowOff>142400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2885" y="5383530"/>
          <a:ext cx="3655238" cy="750095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K34" tableType="queryTable" totalsRowShown="0">
  <autoFilter ref="A1:K34"/>
  <tableColumns count="11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Normal="100" zoomScaleSheetLayoutView="100" workbookViewId="0">
      <selection activeCell="D3" sqref="D3:I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27" ht="67.5" customHeight="1" x14ac:dyDescent="0.25">
      <c r="H1" s="4"/>
      <c r="I1" s="4"/>
      <c r="AA1" t="str">
        <f>MID(D3,SEARCH("(",D3,1)+1,SEARCH(")",D3,1)-SEARCH("(",D3,1)-1)</f>
        <v>ООО «ССДЦ «Дельта»</v>
      </c>
    </row>
    <row r="2" spans="2:27" ht="14.25" customHeight="1" x14ac:dyDescent="0.25">
      <c r="D2" s="1"/>
      <c r="E2" s="1"/>
      <c r="F2" s="1"/>
      <c r="G2" s="1"/>
      <c r="H2" s="4"/>
      <c r="I2" s="4" t="s">
        <v>29</v>
      </c>
    </row>
    <row r="3" spans="2:27" ht="15" customHeight="1" x14ac:dyDescent="0.25">
      <c r="C3" s="4" t="s">
        <v>30</v>
      </c>
      <c r="D3" s="29" t="s">
        <v>83</v>
      </c>
      <c r="E3" s="29"/>
      <c r="F3" s="29"/>
      <c r="G3" s="29"/>
      <c r="H3" s="29"/>
      <c r="I3" s="29"/>
    </row>
    <row r="4" spans="2:27" ht="15" customHeight="1" x14ac:dyDescent="0.25">
      <c r="C4" s="4" t="s">
        <v>28</v>
      </c>
      <c r="D4" s="31" t="str">
        <f>IFERROR(IF(VLOOKUP(D3,сервисный!P6:S38,2,0)=0,"",VLOOKUP(D3,сервисный!P6:S38,2,0)),"")</f>
        <v>+7 (8482) 55-57-42 
 ssdc-delta@yandex.ru</v>
      </c>
      <c r="E4" s="31"/>
      <c r="F4" s="31"/>
      <c r="G4" s="31"/>
      <c r="H4" s="31"/>
      <c r="I4" s="31"/>
    </row>
    <row r="5" spans="2:27" ht="14.25" customHeight="1" x14ac:dyDescent="0.25">
      <c r="C5" s="4" t="s">
        <v>27</v>
      </c>
      <c r="D5" s="30" t="str">
        <f>IFERROR(IF(VLOOKUP(D3,сервисный!P6:S38,3,0)=0,"",VLOOKUP(D3,сервисный!P6:S38,3,0)),"")</f>
        <v>18.03-19.03.2025</v>
      </c>
      <c r="E5" s="30"/>
      <c r="F5" s="30"/>
      <c r="G5" s="30"/>
      <c r="H5" s="30"/>
      <c r="I5" s="30"/>
    </row>
    <row r="6" spans="2:27" ht="19.149999999999999" customHeight="1" x14ac:dyDescent="0.25">
      <c r="C6" s="42" t="s">
        <v>40</v>
      </c>
      <c r="D6" s="42"/>
      <c r="E6" s="42"/>
      <c r="F6" s="42"/>
      <c r="G6" s="42"/>
      <c r="H6" s="42"/>
    </row>
    <row r="7" spans="2:27" x14ac:dyDescent="0.25">
      <c r="B7" t="s">
        <v>38</v>
      </c>
      <c r="C7" s="42" t="s">
        <v>121</v>
      </c>
      <c r="D7" s="42"/>
      <c r="E7" s="42"/>
      <c r="F7" s="42"/>
      <c r="G7" s="42"/>
      <c r="H7" s="42"/>
    </row>
    <row r="8" spans="2:27" x14ac:dyDescent="0.25">
      <c r="C8" s="32" t="s">
        <v>91</v>
      </c>
      <c r="D8" s="32"/>
      <c r="E8" s="32"/>
      <c r="F8" s="32"/>
      <c r="G8" s="32"/>
      <c r="H8" s="32"/>
    </row>
    <row r="9" spans="2:27" x14ac:dyDescent="0.25">
      <c r="C9" s="1" t="s">
        <v>1</v>
      </c>
      <c r="D9" s="33"/>
      <c r="E9" s="33"/>
      <c r="F9" s="33"/>
      <c r="G9" s="33"/>
      <c r="H9" s="33"/>
    </row>
    <row r="10" spans="2:27" x14ac:dyDescent="0.25">
      <c r="C10" s="1" t="s">
        <v>5</v>
      </c>
      <c r="D10" s="33"/>
      <c r="E10" s="33"/>
      <c r="F10" s="33"/>
      <c r="G10" s="33"/>
      <c r="H10" s="33"/>
    </row>
    <row r="11" spans="2:27" x14ac:dyDescent="0.25">
      <c r="C11" s="44" t="s">
        <v>2</v>
      </c>
      <c r="D11" s="44"/>
      <c r="E11" s="44"/>
      <c r="F11" s="44"/>
      <c r="G11" s="44"/>
      <c r="H11" s="44"/>
    </row>
    <row r="12" spans="2:27" ht="14.25" customHeight="1" x14ac:dyDescent="0.25">
      <c r="C12" s="1" t="s">
        <v>6</v>
      </c>
      <c r="D12" s="33"/>
      <c r="E12" s="33"/>
      <c r="F12" s="33"/>
      <c r="G12" s="33"/>
      <c r="H12" s="33"/>
    </row>
    <row r="13" spans="2:27" x14ac:dyDescent="0.25">
      <c r="C13" s="1" t="s">
        <v>7</v>
      </c>
      <c r="D13" s="33"/>
      <c r="E13" s="33"/>
      <c r="F13" s="33"/>
      <c r="G13" s="33"/>
      <c r="H13" s="33"/>
      <c r="I13" t="s">
        <v>3</v>
      </c>
    </row>
    <row r="14" spans="2:27" x14ac:dyDescent="0.25">
      <c r="C14" s="1" t="s">
        <v>4</v>
      </c>
      <c r="D14" s="33"/>
      <c r="E14" s="33"/>
      <c r="F14" s="33"/>
      <c r="G14" s="33"/>
      <c r="H14" s="33"/>
    </row>
    <row r="15" spans="2:27" x14ac:dyDescent="0.25">
      <c r="C15" s="44" t="s">
        <v>8</v>
      </c>
      <c r="D15" s="44"/>
      <c r="E15" s="44"/>
      <c r="F15" s="44"/>
      <c r="G15" s="44"/>
      <c r="H15" s="44"/>
    </row>
    <row r="16" spans="2:27" x14ac:dyDescent="0.25">
      <c r="C16" s="1" t="s">
        <v>6</v>
      </c>
      <c r="D16" s="33"/>
      <c r="E16" s="33"/>
      <c r="F16" s="33"/>
      <c r="G16" s="33"/>
      <c r="H16" s="33"/>
    </row>
    <row r="17" spans="3:115" x14ac:dyDescent="0.25">
      <c r="C17" s="1" t="s">
        <v>7</v>
      </c>
      <c r="D17" s="33"/>
      <c r="E17" s="33"/>
      <c r="F17" s="33"/>
      <c r="G17" s="33"/>
      <c r="H17" s="33"/>
    </row>
    <row r="18" spans="3:115" x14ac:dyDescent="0.25">
      <c r="C18" s="1" t="s">
        <v>9</v>
      </c>
      <c r="D18" s="33"/>
      <c r="E18" s="33"/>
      <c r="F18" s="33"/>
      <c r="G18" s="33"/>
      <c r="H18" s="33"/>
    </row>
    <row r="19" spans="3:115" x14ac:dyDescent="0.25">
      <c r="C19" s="1" t="s">
        <v>10</v>
      </c>
      <c r="D19" s="33"/>
      <c r="E19" s="33"/>
      <c r="F19" s="33"/>
      <c r="G19" s="33"/>
      <c r="H19" s="33"/>
    </row>
    <row r="20" spans="3:115" ht="8.25" customHeight="1" x14ac:dyDescent="0.25"/>
    <row r="21" spans="3:115" x14ac:dyDescent="0.25">
      <c r="C21" s="43" t="s">
        <v>12</v>
      </c>
      <c r="D21" s="43"/>
      <c r="E21" s="43"/>
      <c r="F21" s="43"/>
      <c r="G21" s="43"/>
      <c r="H21" s="43"/>
    </row>
    <row r="22" spans="3:115" x14ac:dyDescent="0.25">
      <c r="C22" s="1" t="s">
        <v>16</v>
      </c>
      <c r="D22" s="33"/>
      <c r="E22" s="33"/>
      <c r="F22" s="33"/>
      <c r="G22" s="33"/>
      <c r="H22" s="33"/>
    </row>
    <row r="23" spans="3:115" x14ac:dyDescent="0.25">
      <c r="C23" s="1" t="s">
        <v>7</v>
      </c>
      <c r="D23" s="33"/>
      <c r="E23" s="33"/>
      <c r="F23" s="33"/>
      <c r="G23" s="33"/>
      <c r="H23" s="33"/>
    </row>
    <row r="24" spans="3:115" x14ac:dyDescent="0.25">
      <c r="C24" s="1" t="s">
        <v>11</v>
      </c>
      <c r="D24" s="34"/>
      <c r="E24" s="34"/>
      <c r="F24" s="34"/>
      <c r="G24" s="34"/>
      <c r="H24" s="34"/>
    </row>
    <row r="25" spans="3:115" x14ac:dyDescent="0.25">
      <c r="C25" s="1" t="s">
        <v>0</v>
      </c>
      <c r="D25" s="34"/>
      <c r="E25" s="34"/>
      <c r="F25" s="34"/>
      <c r="G25" s="34"/>
      <c r="H25" s="34"/>
    </row>
    <row r="26" spans="3:115" ht="4.1500000000000004" customHeight="1" x14ac:dyDescent="0.25"/>
    <row r="27" spans="3:115" s="20" customFormat="1" ht="12.6" customHeight="1" x14ac:dyDescent="0.25">
      <c r="C27" s="35" t="s">
        <v>89</v>
      </c>
      <c r="D27" s="35"/>
      <c r="E27" s="35"/>
      <c r="F27" s="35"/>
      <c r="G27" s="35"/>
      <c r="H27" s="35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1500000000000004" customHeight="1" x14ac:dyDescent="0.25">
      <c r="C28" s="23" t="s">
        <v>17</v>
      </c>
      <c r="D28" s="45"/>
      <c r="E28" s="45"/>
      <c r="F28" s="45"/>
      <c r="G28" s="45"/>
      <c r="H28" s="45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" customHeight="1" x14ac:dyDescent="0.25">
      <c r="C29" s="21" t="s">
        <v>37</v>
      </c>
      <c r="D29" s="19"/>
      <c r="E29" s="25" t="s">
        <v>36</v>
      </c>
      <c r="F29" s="35"/>
      <c r="G29" s="35"/>
      <c r="H29" s="35"/>
    </row>
    <row r="30" spans="3:115" x14ac:dyDescent="0.25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/>
      </c>
      <c r="G30" s="24"/>
      <c r="L30" t="str">
        <f>CONCATENATE(C30,C31,C32,C33,C34)</f>
        <v>ВИКУКРК</v>
      </c>
      <c r="CZ30" s="7">
        <v>0</v>
      </c>
      <c r="DC30" s="7">
        <v>0</v>
      </c>
    </row>
    <row r="31" spans="3:115" x14ac:dyDescent="0.25">
      <c r="C31" s="2" t="str">
        <f>IFERROR(IF(VLOOKUP(D3,сервисный!$P$6:$AN$47,5,0)=1,"УК",""),"УК")</f>
        <v>УК</v>
      </c>
      <c r="D31" s="24"/>
      <c r="F31" s="2" t="str">
        <f>IFERROR(IF(VLOOKUP(D3,сервисный!$P$6:$AN$47,10,0)=1,"ВИК+РК",""),"ВИК+РК")</f>
        <v/>
      </c>
      <c r="G31" s="24"/>
      <c r="L31" t="str">
        <f>CONCATENATE(F30,F31,F32,F33)</f>
        <v/>
      </c>
      <c r="CZ31" s="7">
        <v>0</v>
      </c>
      <c r="DC31" s="7">
        <v>0</v>
      </c>
    </row>
    <row r="32" spans="3:115" ht="15" customHeight="1" x14ac:dyDescent="0.25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/>
      </c>
      <c r="G32" s="24"/>
      <c r="H32" s="14"/>
      <c r="L32">
        <f>IF(AND(LEN(L30)&gt;=2,LEN(L31)&gt;3)=TRUE,1,0)</f>
        <v>0</v>
      </c>
      <c r="CZ32" s="7">
        <v>0</v>
      </c>
      <c r="DC32" s="7">
        <v>0</v>
      </c>
    </row>
    <row r="33" spans="3:107" ht="15" customHeight="1" x14ac:dyDescent="0.25">
      <c r="C33" s="2" t="str">
        <f>IFERROR(IF(VLOOKUP(D3,сервисный!$P$6:$AN$47,7,0)=1,"МК",""),"МК")</f>
        <v/>
      </c>
      <c r="D33" s="24"/>
      <c r="E33" s="14"/>
      <c r="F33" s="15" t="str">
        <f>IFERROR(IF(VLOOKUP(D3,сервисный!$P$6:$AN$47,12,0)=1,"ВИК+УК+РК",""),"ВИК+УК+РК")</f>
        <v/>
      </c>
      <c r="G33" s="24"/>
      <c r="H33" s="14"/>
      <c r="L33">
        <f>LEN(L30)</f>
        <v>7</v>
      </c>
      <c r="CZ33" s="7">
        <v>0</v>
      </c>
      <c r="DC33" s="7">
        <v>0</v>
      </c>
    </row>
    <row r="34" spans="3:107" ht="13.9" customHeight="1" x14ac:dyDescent="0.25">
      <c r="C34" s="2" t="str">
        <f>IFERROR(IF(VLOOKUP(D3,сервисный!$P$6:$AN$47,8,0)=1,"ПВК",""),"ПВК")</f>
        <v/>
      </c>
      <c r="D34" s="24"/>
      <c r="E34" s="8"/>
      <c r="F34" s="8"/>
      <c r="G34" s="8"/>
      <c r="H34" s="8"/>
      <c r="L34">
        <f>LEN(L31)</f>
        <v>0</v>
      </c>
      <c r="CZ34" s="7">
        <v>0</v>
      </c>
    </row>
    <row r="35" spans="3:107" ht="57" customHeight="1" x14ac:dyDescent="0.25">
      <c r="C35" s="39" t="s">
        <v>149</v>
      </c>
      <c r="D35" s="39"/>
      <c r="E35" s="39"/>
      <c r="F35" s="39"/>
      <c r="G35" s="39"/>
      <c r="H35" s="39"/>
      <c r="I35" s="39"/>
    </row>
    <row r="36" spans="3:107" ht="14.45" customHeight="1" x14ac:dyDescent="0.25">
      <c r="C36" s="1" t="s">
        <v>90</v>
      </c>
    </row>
    <row r="37" spans="3:107" ht="15" customHeight="1" x14ac:dyDescent="0.25">
      <c r="C37" s="39" t="s">
        <v>148</v>
      </c>
      <c r="D37" s="39"/>
      <c r="E37" s="39"/>
      <c r="F37" s="39"/>
      <c r="G37" s="39"/>
      <c r="H37" s="39"/>
      <c r="I37" s="39"/>
    </row>
    <row r="38" spans="3:107" ht="27" customHeight="1" x14ac:dyDescent="0.25">
      <c r="C38" s="39" t="s">
        <v>146</v>
      </c>
      <c r="D38" s="39"/>
      <c r="E38" s="39"/>
      <c r="F38" s="39"/>
      <c r="G38" s="39"/>
      <c r="H38" s="39"/>
      <c r="I38" s="39"/>
    </row>
    <row r="39" spans="3:107" ht="43.15" customHeight="1" x14ac:dyDescent="0.25">
      <c r="C39" s="40" t="s">
        <v>145</v>
      </c>
      <c r="D39" s="40"/>
      <c r="E39" s="40"/>
      <c r="F39" s="40"/>
      <c r="G39" s="40"/>
      <c r="H39" s="40"/>
      <c r="I39" s="40"/>
    </row>
    <row r="40" spans="3:107" ht="18" customHeight="1" x14ac:dyDescent="0.25">
      <c r="C40" s="2" t="s">
        <v>13</v>
      </c>
      <c r="D40" s="33"/>
      <c r="E40" s="33"/>
      <c r="F40" s="33"/>
      <c r="G40" s="38"/>
      <c r="H40" s="38"/>
    </row>
    <row r="41" spans="3:107" ht="9" customHeight="1" x14ac:dyDescent="0.25">
      <c r="D41" s="37" t="s">
        <v>101</v>
      </c>
      <c r="E41" s="37"/>
      <c r="F41" s="37"/>
      <c r="G41" s="36" t="s">
        <v>14</v>
      </c>
      <c r="H41" s="36"/>
    </row>
    <row r="42" spans="3:107" ht="11.45" customHeight="1" x14ac:dyDescent="0.25">
      <c r="C42" s="3" t="s">
        <v>15</v>
      </c>
    </row>
    <row r="43" spans="3:107" ht="11.45" customHeight="1" x14ac:dyDescent="0.25">
      <c r="C43" s="41" t="s">
        <v>41</v>
      </c>
      <c r="D43" s="41"/>
      <c r="E43" s="41"/>
      <c r="F43" s="41"/>
      <c r="G43" s="41"/>
      <c r="H43" s="41"/>
      <c r="I43" s="41"/>
    </row>
  </sheetData>
  <sheetProtection selectLockedCells="1" selectUnlockedCells="1"/>
  <mergeCells count="34"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  <mergeCell ref="F29:H29"/>
    <mergeCell ref="G41:H41"/>
    <mergeCell ref="D41:F41"/>
    <mergeCell ref="G40:H40"/>
    <mergeCell ref="D40:F40"/>
    <mergeCell ref="C37:I37"/>
    <mergeCell ref="C38:I38"/>
    <mergeCell ref="C39:I39"/>
    <mergeCell ref="D14:H14"/>
    <mergeCell ref="D12:H12"/>
    <mergeCell ref="D13:H13"/>
    <mergeCell ref="D22:H22"/>
    <mergeCell ref="D25:H25"/>
    <mergeCell ref="D3:I3"/>
    <mergeCell ref="D5:I5"/>
    <mergeCell ref="D4:I4"/>
    <mergeCell ref="C8:H8"/>
    <mergeCell ref="D10:H10"/>
  </mergeCells>
  <conditionalFormatting sqref="D30">
    <cfRule type="expression" dxfId="17" priority="8">
      <formula>LEN($C30)&gt;1</formula>
    </cfRule>
  </conditionalFormatting>
  <conditionalFormatting sqref="D31:D34">
    <cfRule type="expression" dxfId="16" priority="7">
      <formula>LEN($C31)&gt;1</formula>
    </cfRule>
  </conditionalFormatting>
  <conditionalFormatting sqref="G30">
    <cfRule type="expression" dxfId="15" priority="5">
      <formula>LEN($F30)&gt;1</formula>
    </cfRule>
  </conditionalFormatting>
  <conditionalFormatting sqref="G31:G33">
    <cfRule type="expression" dxfId="14" priority="4">
      <formula>LEN($F31)&gt;1</formula>
    </cfRule>
  </conditionalFormatting>
  <conditionalFormatting sqref="E29">
    <cfRule type="expression" dxfId="13" priority="3">
      <formula>$L$32=0</formula>
    </cfRule>
  </conditionalFormatting>
  <conditionalFormatting sqref="F29:H29">
    <cfRule type="expression" dxfId="12" priority="2">
      <formula>$L$34=0</formula>
    </cfRule>
  </conditionalFormatting>
  <conditionalFormatting sqref="C29">
    <cfRule type="expression" dxfId="11" priority="1">
      <formula>$L$33=0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4"/>
  <sheetViews>
    <sheetView workbookViewId="0">
      <selection activeCell="L27" sqref="L27"/>
    </sheetView>
  </sheetViews>
  <sheetFormatPr defaultRowHeight="15" x14ac:dyDescent="0.25"/>
  <cols>
    <col min="1" max="1" width="11.140625" bestFit="1" customWidth="1"/>
    <col min="2" max="2" width="81.140625" bestFit="1" customWidth="1"/>
    <col min="3" max="7" width="11.140625" bestFit="1" customWidth="1"/>
    <col min="8" max="8" width="12.140625" bestFit="1" customWidth="1"/>
    <col min="9" max="9" width="13.28515625" bestFit="1" customWidth="1"/>
    <col min="10" max="10" width="15.5703125" bestFit="1" customWidth="1"/>
    <col min="11" max="11" width="44" bestFit="1" customWidth="1"/>
  </cols>
  <sheetData>
    <row r="1" spans="1:11" x14ac:dyDescent="0.25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147</v>
      </c>
      <c r="J1" t="s">
        <v>51</v>
      </c>
      <c r="K1" t="s">
        <v>52</v>
      </c>
    </row>
    <row r="2" spans="1:11" x14ac:dyDescent="0.25">
      <c r="A2" t="s">
        <v>39</v>
      </c>
      <c r="B2" t="s">
        <v>39</v>
      </c>
      <c r="C2" t="s">
        <v>39</v>
      </c>
      <c r="D2" t="s">
        <v>39</v>
      </c>
      <c r="E2" t="s">
        <v>39</v>
      </c>
      <c r="F2" t="s">
        <v>39</v>
      </c>
      <c r="G2" t="s">
        <v>39</v>
      </c>
      <c r="H2" t="s">
        <v>39</v>
      </c>
      <c r="J2" t="s">
        <v>39</v>
      </c>
      <c r="K2" t="s">
        <v>39</v>
      </c>
    </row>
    <row r="3" spans="1:11" x14ac:dyDescent="0.25">
      <c r="A3" t="s">
        <v>39</v>
      </c>
      <c r="B3" t="s">
        <v>53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92</v>
      </c>
      <c r="J3" t="s">
        <v>54</v>
      </c>
      <c r="K3" t="s">
        <v>55</v>
      </c>
    </row>
    <row r="4" spans="1:11" x14ac:dyDescent="0.25">
      <c r="A4" t="s">
        <v>39</v>
      </c>
      <c r="B4" t="s">
        <v>56</v>
      </c>
      <c r="C4" t="s">
        <v>42</v>
      </c>
      <c r="D4" t="s">
        <v>42</v>
      </c>
      <c r="E4" t="s">
        <v>42</v>
      </c>
      <c r="F4" t="s">
        <v>39</v>
      </c>
      <c r="G4" t="s">
        <v>39</v>
      </c>
      <c r="H4" t="s">
        <v>39</v>
      </c>
      <c r="J4" t="s">
        <v>123</v>
      </c>
      <c r="K4" t="s">
        <v>57</v>
      </c>
    </row>
    <row r="5" spans="1:11" x14ac:dyDescent="0.25">
      <c r="A5" t="s">
        <v>39</v>
      </c>
      <c r="B5" t="s">
        <v>58</v>
      </c>
      <c r="C5" t="s">
        <v>42</v>
      </c>
      <c r="D5" s="27">
        <v>1</v>
      </c>
      <c r="E5" s="27">
        <v>1</v>
      </c>
      <c r="H5" t="s">
        <v>39</v>
      </c>
      <c r="J5" t="s">
        <v>124</v>
      </c>
      <c r="K5" t="s">
        <v>102</v>
      </c>
    </row>
    <row r="6" spans="1:11" x14ac:dyDescent="0.25">
      <c r="A6" t="s">
        <v>39</v>
      </c>
      <c r="B6" t="s">
        <v>59</v>
      </c>
      <c r="C6" t="s">
        <v>42</v>
      </c>
      <c r="D6" s="27">
        <v>1</v>
      </c>
      <c r="E6" t="s">
        <v>39</v>
      </c>
      <c r="G6" t="s">
        <v>39</v>
      </c>
      <c r="H6" t="s">
        <v>39</v>
      </c>
      <c r="J6" t="s">
        <v>125</v>
      </c>
      <c r="K6" t="s">
        <v>103</v>
      </c>
    </row>
    <row r="7" spans="1:11" x14ac:dyDescent="0.25">
      <c r="A7" t="s">
        <v>39</v>
      </c>
      <c r="B7" t="s">
        <v>60</v>
      </c>
      <c r="C7" t="s">
        <v>42</v>
      </c>
      <c r="D7" t="s">
        <v>42</v>
      </c>
      <c r="E7" t="s">
        <v>42</v>
      </c>
      <c r="F7" t="s">
        <v>39</v>
      </c>
      <c r="G7" t="s">
        <v>39</v>
      </c>
      <c r="H7" t="s">
        <v>39</v>
      </c>
      <c r="J7" t="s">
        <v>126</v>
      </c>
      <c r="K7" t="s">
        <v>104</v>
      </c>
    </row>
    <row r="8" spans="1:11" x14ac:dyDescent="0.25">
      <c r="A8" t="s">
        <v>39</v>
      </c>
      <c r="B8" t="s">
        <v>61</v>
      </c>
      <c r="C8" t="s">
        <v>42</v>
      </c>
      <c r="D8" t="s">
        <v>42</v>
      </c>
      <c r="E8" t="s">
        <v>42</v>
      </c>
      <c r="F8" t="s">
        <v>39</v>
      </c>
      <c r="G8" t="s">
        <v>39</v>
      </c>
      <c r="H8" t="s">
        <v>39</v>
      </c>
      <c r="J8" t="s">
        <v>124</v>
      </c>
      <c r="K8" t="s">
        <v>62</v>
      </c>
    </row>
    <row r="9" spans="1:11" x14ac:dyDescent="0.25">
      <c r="A9" t="s">
        <v>39</v>
      </c>
      <c r="B9" t="s">
        <v>86</v>
      </c>
      <c r="C9" t="s">
        <v>42</v>
      </c>
      <c r="D9" t="s">
        <v>42</v>
      </c>
      <c r="E9" t="s">
        <v>42</v>
      </c>
      <c r="F9" t="s">
        <v>39</v>
      </c>
      <c r="G9" t="s">
        <v>39</v>
      </c>
      <c r="J9" t="s">
        <v>122</v>
      </c>
      <c r="K9" t="s">
        <v>93</v>
      </c>
    </row>
    <row r="10" spans="1:11" x14ac:dyDescent="0.25">
      <c r="A10" t="s">
        <v>39</v>
      </c>
      <c r="B10" t="s">
        <v>63</v>
      </c>
      <c r="C10" t="s">
        <v>39</v>
      </c>
      <c r="D10" t="s">
        <v>39</v>
      </c>
      <c r="E10" t="s">
        <v>39</v>
      </c>
      <c r="F10" t="s">
        <v>39</v>
      </c>
      <c r="G10" t="s">
        <v>39</v>
      </c>
      <c r="H10" t="s">
        <v>39</v>
      </c>
      <c r="I10" s="27"/>
      <c r="J10" t="s">
        <v>127</v>
      </c>
      <c r="K10" t="s">
        <v>94</v>
      </c>
    </row>
    <row r="11" spans="1:11" x14ac:dyDescent="0.25">
      <c r="A11" t="s">
        <v>39</v>
      </c>
      <c r="B11" t="s">
        <v>128</v>
      </c>
      <c r="C11" t="s">
        <v>42</v>
      </c>
      <c r="D11" t="s">
        <v>42</v>
      </c>
      <c r="E11" t="s">
        <v>42</v>
      </c>
      <c r="G11" t="s">
        <v>39</v>
      </c>
      <c r="H11" t="s">
        <v>39</v>
      </c>
      <c r="J11" t="s">
        <v>129</v>
      </c>
      <c r="K11" t="s">
        <v>87</v>
      </c>
    </row>
    <row r="12" spans="1:11" x14ac:dyDescent="0.25">
      <c r="A12" t="s">
        <v>39</v>
      </c>
      <c r="B12" t="s">
        <v>64</v>
      </c>
      <c r="C12" t="s">
        <v>42</v>
      </c>
      <c r="D12" t="s">
        <v>42</v>
      </c>
      <c r="E12" t="s">
        <v>42</v>
      </c>
      <c r="F12" t="s">
        <v>39</v>
      </c>
      <c r="G12" t="s">
        <v>39</v>
      </c>
      <c r="H12" t="s">
        <v>39</v>
      </c>
      <c r="J12" t="s">
        <v>130</v>
      </c>
      <c r="K12" t="s">
        <v>105</v>
      </c>
    </row>
    <row r="13" spans="1:11" x14ac:dyDescent="0.25">
      <c r="A13" t="s">
        <v>39</v>
      </c>
      <c r="B13" t="s">
        <v>65</v>
      </c>
      <c r="C13" t="s">
        <v>42</v>
      </c>
      <c r="D13" t="s">
        <v>42</v>
      </c>
      <c r="E13" t="s">
        <v>42</v>
      </c>
      <c r="F13" t="s">
        <v>39</v>
      </c>
      <c r="G13" t="s">
        <v>39</v>
      </c>
      <c r="H13" t="s">
        <v>39</v>
      </c>
      <c r="J13" t="s">
        <v>131</v>
      </c>
      <c r="K13" t="s">
        <v>66</v>
      </c>
    </row>
    <row r="14" spans="1:11" x14ac:dyDescent="0.25">
      <c r="A14" t="s">
        <v>39</v>
      </c>
      <c r="B14" t="s">
        <v>67</v>
      </c>
      <c r="C14" t="s">
        <v>42</v>
      </c>
      <c r="D14" t="s">
        <v>39</v>
      </c>
      <c r="E14">
        <v>1</v>
      </c>
      <c r="F14" t="s">
        <v>39</v>
      </c>
      <c r="G14" t="s">
        <v>39</v>
      </c>
      <c r="H14" t="s">
        <v>39</v>
      </c>
      <c r="J14" t="s">
        <v>132</v>
      </c>
      <c r="K14" t="s">
        <v>95</v>
      </c>
    </row>
    <row r="15" spans="1:11" x14ac:dyDescent="0.25">
      <c r="A15" t="s">
        <v>39</v>
      </c>
      <c r="B15" t="s">
        <v>106</v>
      </c>
      <c r="C15" t="s">
        <v>42</v>
      </c>
      <c r="D15" t="s">
        <v>42</v>
      </c>
      <c r="E15" t="s">
        <v>42</v>
      </c>
      <c r="F15" t="s">
        <v>39</v>
      </c>
      <c r="G15" t="s">
        <v>39</v>
      </c>
      <c r="H15" s="27">
        <v>1</v>
      </c>
      <c r="J15" t="s">
        <v>133</v>
      </c>
      <c r="K15" t="s">
        <v>107</v>
      </c>
    </row>
    <row r="16" spans="1:11" x14ac:dyDescent="0.25">
      <c r="A16" t="s">
        <v>39</v>
      </c>
      <c r="B16" t="s">
        <v>68</v>
      </c>
      <c r="C16" t="s">
        <v>42</v>
      </c>
      <c r="D16" s="27">
        <v>1</v>
      </c>
      <c r="E16" s="27">
        <v>1</v>
      </c>
      <c r="F16" t="s">
        <v>39</v>
      </c>
      <c r="G16" t="s">
        <v>39</v>
      </c>
      <c r="H16" t="s">
        <v>39</v>
      </c>
      <c r="J16" t="s">
        <v>131</v>
      </c>
      <c r="K16" t="s">
        <v>69</v>
      </c>
    </row>
    <row r="17" spans="1:11" x14ac:dyDescent="0.25">
      <c r="A17" t="s">
        <v>39</v>
      </c>
      <c r="B17" t="s">
        <v>70</v>
      </c>
      <c r="C17" t="s">
        <v>42</v>
      </c>
      <c r="D17" t="s">
        <v>42</v>
      </c>
      <c r="E17" t="s">
        <v>39</v>
      </c>
      <c r="F17" t="s">
        <v>39</v>
      </c>
      <c r="G17" t="s">
        <v>39</v>
      </c>
      <c r="H17" t="s">
        <v>39</v>
      </c>
      <c r="J17" t="s">
        <v>134</v>
      </c>
      <c r="K17" t="s">
        <v>71</v>
      </c>
    </row>
    <row r="18" spans="1:11" x14ac:dyDescent="0.25">
      <c r="A18" t="s">
        <v>39</v>
      </c>
      <c r="B18" t="s">
        <v>108</v>
      </c>
      <c r="C18" t="s">
        <v>42</v>
      </c>
      <c r="D18" t="s">
        <v>39</v>
      </c>
      <c r="E18" t="s">
        <v>39</v>
      </c>
      <c r="F18" t="s">
        <v>39</v>
      </c>
      <c r="G18" t="s">
        <v>39</v>
      </c>
      <c r="H18" t="s">
        <v>39</v>
      </c>
      <c r="J18" t="s">
        <v>135</v>
      </c>
      <c r="K18" t="s">
        <v>109</v>
      </c>
    </row>
    <row r="19" spans="1:11" x14ac:dyDescent="0.25">
      <c r="A19" t="s">
        <v>39</v>
      </c>
      <c r="B19" t="s">
        <v>72</v>
      </c>
      <c r="C19" t="s">
        <v>42</v>
      </c>
      <c r="D19" t="s">
        <v>42</v>
      </c>
      <c r="E19" t="s">
        <v>42</v>
      </c>
      <c r="F19" t="s">
        <v>39</v>
      </c>
      <c r="G19" t="s">
        <v>39</v>
      </c>
      <c r="H19" t="s">
        <v>39</v>
      </c>
      <c r="J19" t="s">
        <v>152</v>
      </c>
      <c r="K19" t="s">
        <v>96</v>
      </c>
    </row>
    <row r="20" spans="1:11" x14ac:dyDescent="0.25">
      <c r="A20" t="s">
        <v>39</v>
      </c>
      <c r="B20" t="s">
        <v>73</v>
      </c>
      <c r="C20" t="s">
        <v>42</v>
      </c>
      <c r="D20" t="s">
        <v>42</v>
      </c>
      <c r="E20" t="s">
        <v>39</v>
      </c>
      <c r="F20" t="s">
        <v>39</v>
      </c>
      <c r="G20" t="s">
        <v>39</v>
      </c>
      <c r="H20" t="s">
        <v>39</v>
      </c>
      <c r="J20" t="s">
        <v>136</v>
      </c>
      <c r="K20" t="s">
        <v>97</v>
      </c>
    </row>
    <row r="21" spans="1:11" x14ac:dyDescent="0.25">
      <c r="A21" t="s">
        <v>39</v>
      </c>
      <c r="B21" t="s">
        <v>74</v>
      </c>
      <c r="C21" t="s">
        <v>42</v>
      </c>
      <c r="D21" t="s">
        <v>42</v>
      </c>
      <c r="E21" t="s">
        <v>42</v>
      </c>
      <c r="F21" t="s">
        <v>39</v>
      </c>
      <c r="G21" t="s">
        <v>39</v>
      </c>
      <c r="H21" t="s">
        <v>42</v>
      </c>
      <c r="J21" t="s">
        <v>122</v>
      </c>
      <c r="K21" t="s">
        <v>110</v>
      </c>
    </row>
    <row r="22" spans="1:11" x14ac:dyDescent="0.25">
      <c r="A22" t="s">
        <v>39</v>
      </c>
      <c r="B22" t="s">
        <v>75</v>
      </c>
      <c r="C22">
        <v>1</v>
      </c>
      <c r="D22">
        <v>1</v>
      </c>
      <c r="E22">
        <v>1</v>
      </c>
      <c r="F22" t="s">
        <v>39</v>
      </c>
      <c r="G22" t="s">
        <v>39</v>
      </c>
      <c r="H22" t="s">
        <v>39</v>
      </c>
      <c r="J22" t="s">
        <v>144</v>
      </c>
      <c r="K22" t="s">
        <v>111</v>
      </c>
    </row>
    <row r="23" spans="1:11" x14ac:dyDescent="0.25">
      <c r="A23" t="s">
        <v>39</v>
      </c>
      <c r="B23" t="s">
        <v>76</v>
      </c>
      <c r="C23" t="s">
        <v>42</v>
      </c>
      <c r="D23" t="s">
        <v>42</v>
      </c>
      <c r="E23" t="s">
        <v>42</v>
      </c>
      <c r="F23" t="s">
        <v>39</v>
      </c>
      <c r="G23" t="s">
        <v>39</v>
      </c>
      <c r="H23" t="s">
        <v>39</v>
      </c>
      <c r="J23" t="s">
        <v>131</v>
      </c>
      <c r="K23" t="s">
        <v>77</v>
      </c>
    </row>
    <row r="24" spans="1:11" x14ac:dyDescent="0.25">
      <c r="A24" t="s">
        <v>39</v>
      </c>
      <c r="B24" t="s">
        <v>78</v>
      </c>
      <c r="C24" t="s">
        <v>42</v>
      </c>
      <c r="D24" t="s">
        <v>42</v>
      </c>
      <c r="E24" t="s">
        <v>42</v>
      </c>
      <c r="F24" t="s">
        <v>42</v>
      </c>
      <c r="G24" t="s">
        <v>42</v>
      </c>
      <c r="H24">
        <v>1</v>
      </c>
      <c r="J24" t="s">
        <v>137</v>
      </c>
      <c r="K24" t="s">
        <v>79</v>
      </c>
    </row>
    <row r="25" spans="1:11" x14ac:dyDescent="0.25">
      <c r="A25" t="s">
        <v>39</v>
      </c>
      <c r="B25" t="s">
        <v>88</v>
      </c>
      <c r="C25" t="s">
        <v>42</v>
      </c>
      <c r="D25" t="s">
        <v>42</v>
      </c>
      <c r="E25" t="s">
        <v>42</v>
      </c>
      <c r="F25" t="s">
        <v>39</v>
      </c>
      <c r="G25" t="s">
        <v>39</v>
      </c>
      <c r="H25" t="s">
        <v>39</v>
      </c>
      <c r="J25" t="s">
        <v>138</v>
      </c>
      <c r="K25" t="s">
        <v>80</v>
      </c>
    </row>
    <row r="26" spans="1:11" x14ac:dyDescent="0.25">
      <c r="A26" t="s">
        <v>39</v>
      </c>
      <c r="B26" t="s">
        <v>81</v>
      </c>
      <c r="C26" s="27" t="s">
        <v>42</v>
      </c>
      <c r="D26" s="27" t="s">
        <v>42</v>
      </c>
      <c r="E26" s="27" t="s">
        <v>42</v>
      </c>
      <c r="F26" t="s">
        <v>39</v>
      </c>
      <c r="G26" t="s">
        <v>39</v>
      </c>
      <c r="H26" t="s">
        <v>39</v>
      </c>
      <c r="J26" t="s">
        <v>139</v>
      </c>
      <c r="K26" t="s">
        <v>112</v>
      </c>
    </row>
    <row r="27" spans="1:11" x14ac:dyDescent="0.25">
      <c r="A27" t="s">
        <v>39</v>
      </c>
      <c r="B27" t="s">
        <v>99</v>
      </c>
      <c r="C27" s="27">
        <v>1</v>
      </c>
      <c r="D27" s="27">
        <v>1</v>
      </c>
      <c r="E27" s="27">
        <v>1</v>
      </c>
      <c r="F27" t="s">
        <v>39</v>
      </c>
      <c r="G27" t="s">
        <v>39</v>
      </c>
      <c r="H27" t="s">
        <v>39</v>
      </c>
      <c r="J27" t="s">
        <v>140</v>
      </c>
      <c r="K27" t="s">
        <v>113</v>
      </c>
    </row>
    <row r="28" spans="1:11" x14ac:dyDescent="0.25">
      <c r="A28" t="s">
        <v>39</v>
      </c>
      <c r="B28" t="s">
        <v>114</v>
      </c>
      <c r="C28" t="s">
        <v>42</v>
      </c>
      <c r="D28" t="s">
        <v>42</v>
      </c>
      <c r="E28" t="s">
        <v>42</v>
      </c>
      <c r="F28" t="s">
        <v>39</v>
      </c>
      <c r="G28" t="s">
        <v>39</v>
      </c>
      <c r="H28" t="s">
        <v>39</v>
      </c>
      <c r="J28" t="s">
        <v>141</v>
      </c>
      <c r="K28" t="s">
        <v>115</v>
      </c>
    </row>
    <row r="29" spans="1:11" x14ac:dyDescent="0.25">
      <c r="A29" t="s">
        <v>39</v>
      </c>
      <c r="B29" t="s">
        <v>82</v>
      </c>
      <c r="C29" t="s">
        <v>42</v>
      </c>
      <c r="D29" t="s">
        <v>42</v>
      </c>
      <c r="E29" t="s">
        <v>42</v>
      </c>
      <c r="F29" t="s">
        <v>39</v>
      </c>
      <c r="G29" t="s">
        <v>39</v>
      </c>
      <c r="H29" t="s">
        <v>39</v>
      </c>
      <c r="J29" t="s">
        <v>123</v>
      </c>
      <c r="K29" t="s">
        <v>116</v>
      </c>
    </row>
    <row r="30" spans="1:11" x14ac:dyDescent="0.25">
      <c r="A30" t="s">
        <v>39</v>
      </c>
      <c r="B30" t="s">
        <v>83</v>
      </c>
      <c r="C30" t="s">
        <v>42</v>
      </c>
      <c r="D30">
        <v>1</v>
      </c>
      <c r="E30">
        <v>1</v>
      </c>
      <c r="F30" t="s">
        <v>39</v>
      </c>
      <c r="G30" t="s">
        <v>39</v>
      </c>
      <c r="H30" t="s">
        <v>39</v>
      </c>
      <c r="J30" t="s">
        <v>127</v>
      </c>
      <c r="K30" t="s">
        <v>98</v>
      </c>
    </row>
    <row r="31" spans="1:11" x14ac:dyDescent="0.25">
      <c r="A31" t="s">
        <v>39</v>
      </c>
      <c r="B31" t="s">
        <v>84</v>
      </c>
      <c r="C31" t="s">
        <v>42</v>
      </c>
      <c r="D31" t="s">
        <v>42</v>
      </c>
      <c r="E31" t="s">
        <v>42</v>
      </c>
      <c r="F31" t="s">
        <v>39</v>
      </c>
      <c r="G31" t="s">
        <v>39</v>
      </c>
      <c r="H31" t="s">
        <v>39</v>
      </c>
      <c r="J31" t="s">
        <v>142</v>
      </c>
      <c r="K31" t="s">
        <v>85</v>
      </c>
    </row>
    <row r="32" spans="1:11" x14ac:dyDescent="0.25">
      <c r="A32" t="s">
        <v>39</v>
      </c>
      <c r="B32" t="s">
        <v>100</v>
      </c>
      <c r="C32" t="s">
        <v>42</v>
      </c>
      <c r="D32" t="s">
        <v>42</v>
      </c>
      <c r="E32" t="s">
        <v>42</v>
      </c>
      <c r="F32" t="s">
        <v>39</v>
      </c>
      <c r="G32" t="s">
        <v>39</v>
      </c>
      <c r="H32" t="s">
        <v>39</v>
      </c>
      <c r="J32" t="s">
        <v>143</v>
      </c>
      <c r="K32" t="s">
        <v>117</v>
      </c>
    </row>
    <row r="33" spans="1:11" x14ac:dyDescent="0.25">
      <c r="A33" t="s">
        <v>39</v>
      </c>
      <c r="B33" t="s">
        <v>118</v>
      </c>
      <c r="C33" t="s">
        <v>42</v>
      </c>
      <c r="D33" t="s">
        <v>42</v>
      </c>
      <c r="E33" t="s">
        <v>42</v>
      </c>
      <c r="F33" t="s">
        <v>39</v>
      </c>
      <c r="G33" t="s">
        <v>39</v>
      </c>
      <c r="H33" t="s">
        <v>39</v>
      </c>
      <c r="J33" t="s">
        <v>150</v>
      </c>
      <c r="K33" t="s">
        <v>151</v>
      </c>
    </row>
    <row r="34" spans="1:11" x14ac:dyDescent="0.25">
      <c r="A34" t="s">
        <v>39</v>
      </c>
      <c r="B34" t="s">
        <v>119</v>
      </c>
      <c r="C34" t="s">
        <v>42</v>
      </c>
      <c r="E34" t="s">
        <v>42</v>
      </c>
      <c r="F34" t="s">
        <v>39</v>
      </c>
      <c r="G34" t="s">
        <v>39</v>
      </c>
      <c r="H34" t="s">
        <v>39</v>
      </c>
      <c r="J34" t="s">
        <v>144</v>
      </c>
      <c r="K34" t="s">
        <v>120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B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1" sqref="E21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6" customWidth="1"/>
    <col min="7" max="15" width="6.5703125" style="16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28" x14ac:dyDescent="0.25">
      <c r="E2" s="26"/>
    </row>
    <row r="4" spans="1:28" ht="45" x14ac:dyDescent="0.25">
      <c r="B4" s="10" t="s">
        <v>23</v>
      </c>
      <c r="C4" s="10" t="s">
        <v>24</v>
      </c>
      <c r="D4" s="12" t="s">
        <v>25</v>
      </c>
      <c r="E4" s="10" t="s">
        <v>26</v>
      </c>
      <c r="F4" s="10" t="s">
        <v>35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8" t="s">
        <v>31</v>
      </c>
      <c r="M4" s="18" t="s">
        <v>32</v>
      </c>
      <c r="N4" s="18" t="s">
        <v>34</v>
      </c>
      <c r="O4" s="16" t="s">
        <v>33</v>
      </c>
      <c r="S4" s="17" t="s">
        <v>18</v>
      </c>
      <c r="T4" s="17" t="s">
        <v>19</v>
      </c>
      <c r="U4" s="17" t="s">
        <v>20</v>
      </c>
      <c r="V4" s="17" t="s">
        <v>21</v>
      </c>
      <c r="W4" s="17" t="s">
        <v>22</v>
      </c>
      <c r="X4" s="18" t="s">
        <v>31</v>
      </c>
      <c r="Y4" s="18" t="s">
        <v>32</v>
      </c>
      <c r="Z4" s="18" t="s">
        <v>34</v>
      </c>
      <c r="AA4" s="16" t="s">
        <v>33</v>
      </c>
    </row>
    <row r="5" spans="1:28" x14ac:dyDescent="0.25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IFERROR('pub_output=csv'!K4,"")</f>
        <v>+7 (8182) 60-89-39 
 naksarh@mail.ru</v>
      </c>
      <c r="E6" s="5" t="str">
        <f>IFERROR('pub_output=csv'!J4,"")</f>
        <v>19.03-21.03.2025</v>
      </c>
      <c r="F6" s="9"/>
      <c r="G6" s="16" t="str">
        <f>IFERROR('pub_output=csv'!C4,"")</f>
        <v>1</v>
      </c>
      <c r="H6" s="16" t="str">
        <f>IFERROR('pub_output=csv'!D4,"")</f>
        <v>1</v>
      </c>
      <c r="I6" s="16" t="str">
        <f>IFERROR('pub_output=csv'!E4,"")</f>
        <v>1</v>
      </c>
      <c r="J6" s="16" t="str">
        <f>IFERROR('pub_output=csv'!F4,"")</f>
        <v/>
      </c>
      <c r="K6" s="16" t="str">
        <f>IFERROR('pub_output=csv'!G4,"")</f>
        <v/>
      </c>
      <c r="L6" s="16" t="str">
        <f>IFERROR('pub_output=csv'!#REF!,"")</f>
        <v/>
      </c>
      <c r="M6" s="16" t="str">
        <f>IFERROR('pub_output=csv'!#REF!,"")</f>
        <v/>
      </c>
      <c r="N6" s="16" t="str">
        <f>IFERROR('pub_output=csv'!H4,"")</f>
        <v/>
      </c>
      <c r="O6" s="16">
        <f>IFERROR('pub_output=csv'!I4,"")</f>
        <v>0</v>
      </c>
      <c r="P6" s="6" t="str">
        <f>IF(A6=0,"",A6)</f>
        <v>Архангельск (ООО «НАКС Архангельск»)</v>
      </c>
      <c r="Q6" s="6" t="str">
        <f t="shared" ref="Q6:Q13" si="0">IF(D6=0,"",D6)</f>
        <v>+7 (8182) 60-89-39 
 naksarh@mail.ru</v>
      </c>
      <c r="R6" s="6" t="str">
        <f t="shared" ref="R6:R13" si="1">IF(E6=0,"",E6)</f>
        <v>19.03-21.03.2025</v>
      </c>
      <c r="S6" s="6">
        <f>IFERROR(1*IF(G6=0,"",G6),"")</f>
        <v>1</v>
      </c>
      <c r="T6" s="6">
        <f t="shared" ref="T6:AA6" si="2">IFERROR(1*IF(H6=0,"",H6),"")</f>
        <v>1</v>
      </c>
      <c r="U6" s="6">
        <f t="shared" si="2"/>
        <v>1</v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 t="shared" ref="AB6:AB49" si="3">SUM(S6:AA6)</f>
        <v>3</v>
      </c>
    </row>
    <row r="7" spans="1:28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4">IFERROR(TRIM(MID(A7,SEARCH("(",A7,1)+1,LEN(A7)-SEARCH("(",A7,1)-1)),"")</f>
        <v>ООО «ГАЦ АР НАКС»</v>
      </c>
      <c r="C7" s="5" t="str">
        <f t="shared" ref="C7:C51" si="5">IFERROR(TRIM(MID(A7,1,SEARCH(" ",A7,1)-1)),"")</f>
        <v>Барнаул</v>
      </c>
      <c r="D7" s="5" t="str">
        <f>IFERROR('pub_output=csv'!K5,"")</f>
        <v>+7(3852) 22-65-22
ar_gac@mail.ru</v>
      </c>
      <c r="E7" s="5" t="str">
        <f>IFERROR('pub_output=csv'!J5,"")</f>
        <v>19.02-20.02.2025</v>
      </c>
      <c r="F7" s="9"/>
      <c r="G7" s="16" t="str">
        <f>IFERROR('pub_output=csv'!C5,"")</f>
        <v>1</v>
      </c>
      <c r="H7" s="16">
        <f>IFERROR('pub_output=csv'!D5,"")</f>
        <v>1</v>
      </c>
      <c r="I7" s="16">
        <f>IFERROR('pub_output=csv'!E5,"")</f>
        <v>1</v>
      </c>
      <c r="J7" s="16">
        <f>IFERROR('pub_output=csv'!F5,"")</f>
        <v>0</v>
      </c>
      <c r="K7" s="16">
        <f>IFERROR('pub_output=csv'!G5,"")</f>
        <v>0</v>
      </c>
      <c r="L7" s="16" t="str">
        <f>IFERROR('pub_output=csv'!#REF!,"")</f>
        <v/>
      </c>
      <c r="M7" s="16" t="str">
        <f>IFERROR('pub_output=csv'!#REF!,"")</f>
        <v/>
      </c>
      <c r="N7" s="16" t="str">
        <f>IFERROR('pub_output=csv'!H5,"")</f>
        <v/>
      </c>
      <c r="O7" s="16">
        <f>IFERROR('pub_output=csv'!I5,"")</f>
        <v>0</v>
      </c>
      <c r="P7" s="6" t="str">
        <f t="shared" ref="P7:P51" si="6">IF(A7=0,"",A7)</f>
        <v>Барнаул (ООО «ГАЦ АР НАКС»)</v>
      </c>
      <c r="Q7" s="6" t="str">
        <f t="shared" si="0"/>
        <v>+7(3852) 22-65-22
ar_gac@mail.ru</v>
      </c>
      <c r="R7" s="6" t="str">
        <f t="shared" si="1"/>
        <v>19.02-20.02.2025</v>
      </c>
      <c r="S7" s="6">
        <f t="shared" ref="S7:S49" si="7">IFERROR(1*IF(G7=0,"",G7),"")</f>
        <v>1</v>
      </c>
      <c r="T7" s="6">
        <f t="shared" ref="T7:T49" si="8">IFERROR(1*IF(H7=0,"",H7),"")</f>
        <v>1</v>
      </c>
      <c r="U7" s="6">
        <f t="shared" ref="U7:U49" si="9">IFERROR(1*IF(I7=0,"",I7),"")</f>
        <v>1</v>
      </c>
      <c r="V7" s="6" t="str">
        <f t="shared" ref="V7:V49" si="10">IFERROR(1*IF(J7=0,"",J7),"")</f>
        <v/>
      </c>
      <c r="W7" s="6" t="str">
        <f t="shared" ref="W7:W49" si="11">IFERROR(1*IF(K7=0,"",K7),"")</f>
        <v/>
      </c>
      <c r="X7" s="6" t="str">
        <f t="shared" ref="X7:X49" si="12">IFERROR(1*IF(L7=0,"",L7),"")</f>
        <v/>
      </c>
      <c r="Y7" s="6" t="str">
        <f t="shared" ref="Y7:Y49" si="13">IFERROR(1*IF(M7=0,"",M7),"")</f>
        <v/>
      </c>
      <c r="Z7" s="6" t="str">
        <f t="shared" ref="Z7:Z49" si="14">IFERROR(1*IF(N7=0,"",N7),"")</f>
        <v/>
      </c>
      <c r="AA7" s="6" t="str">
        <f t="shared" ref="AA7:AA49" si="15">IFERROR(1*IF(O7=0,"",O7),"")</f>
        <v/>
      </c>
      <c r="AB7" s="6">
        <f t="shared" si="3"/>
        <v>3</v>
      </c>
    </row>
    <row r="8" spans="1:28" s="6" customFormat="1" ht="25.5" x14ac:dyDescent="0.25">
      <c r="A8" s="6" t="str">
        <f>IFERROR('pub_output=csv'!B6,"")</f>
        <v>Владивосток (ООО «Тихоокеанский ГАЦ»)</v>
      </c>
      <c r="B8" s="6" t="str">
        <f t="shared" si="4"/>
        <v>ООО «Тихоокеанский ГАЦ»</v>
      </c>
      <c r="C8" s="5" t="str">
        <f t="shared" si="5"/>
        <v>Владивосток</v>
      </c>
      <c r="D8" s="5" t="str">
        <f>IFERROR('pub_output=csv'!K6,"")</f>
        <v>+7(423) 260-42-10 
torgac@mail.ru</v>
      </c>
      <c r="E8" s="5" t="str">
        <f>IFERROR('pub_output=csv'!J6,"")</f>
        <v>24.03-26.03.2025</v>
      </c>
      <c r="F8" s="9"/>
      <c r="G8" s="16" t="str">
        <f>IFERROR('pub_output=csv'!C6,"")</f>
        <v>1</v>
      </c>
      <c r="H8" s="16">
        <f>IFERROR('pub_output=csv'!D6,"")</f>
        <v>1</v>
      </c>
      <c r="I8" s="16" t="str">
        <f>IFERROR('pub_output=csv'!E6,"")</f>
        <v/>
      </c>
      <c r="J8" s="16">
        <f>IFERROR('pub_output=csv'!F6,"")</f>
        <v>0</v>
      </c>
      <c r="K8" s="16" t="str">
        <f>IFERROR('pub_output=csv'!G6,"")</f>
        <v/>
      </c>
      <c r="L8" s="16" t="str">
        <f>IFERROR('pub_output=csv'!#REF!,"")</f>
        <v/>
      </c>
      <c r="M8" s="16" t="str">
        <f>IFERROR('pub_output=csv'!#REF!,"")</f>
        <v/>
      </c>
      <c r="N8" s="16" t="str">
        <f>IFERROR('pub_output=csv'!H6,"")</f>
        <v/>
      </c>
      <c r="O8" s="16">
        <f>IFERROR('pub_output=csv'!I6,"")</f>
        <v>0</v>
      </c>
      <c r="P8" s="6" t="str">
        <f t="shared" si="6"/>
        <v>Владивосток (ООО «Тихоокеанский ГАЦ»)</v>
      </c>
      <c r="Q8" s="6" t="str">
        <f t="shared" si="0"/>
        <v>+7(423) 260-42-10 
torgac@mail.ru</v>
      </c>
      <c r="R8" s="6" t="str">
        <f t="shared" si="1"/>
        <v>24.03-26.03.2025</v>
      </c>
      <c r="S8" s="6">
        <f t="shared" si="7"/>
        <v>1</v>
      </c>
      <c r="T8" s="6">
        <f t="shared" si="8"/>
        <v>1</v>
      </c>
      <c r="U8" s="6" t="str">
        <f t="shared" si="9"/>
        <v/>
      </c>
      <c r="V8" s="6" t="str">
        <f t="shared" si="10"/>
        <v/>
      </c>
      <c r="W8" s="6" t="str">
        <f t="shared" si="11"/>
        <v/>
      </c>
      <c r="X8" s="6" t="str">
        <f t="shared" si="12"/>
        <v/>
      </c>
      <c r="Y8" s="6" t="str">
        <f t="shared" si="13"/>
        <v/>
      </c>
      <c r="Z8" s="6" t="str">
        <f t="shared" si="14"/>
        <v/>
      </c>
      <c r="AA8" s="6" t="str">
        <f t="shared" si="15"/>
        <v/>
      </c>
      <c r="AB8" s="6">
        <f t="shared" si="3"/>
        <v>2</v>
      </c>
    </row>
    <row r="9" spans="1:28" s="6" customFormat="1" ht="25.5" x14ac:dyDescent="0.25">
      <c r="A9" s="6" t="str">
        <f>IFERROR('pub_output=csv'!B7,"")</f>
        <v>Волгоград (ООО «НВЦ «Сварка»)</v>
      </c>
      <c r="B9" s="6" t="str">
        <f t="shared" si="4"/>
        <v>ООО «НВЦ «Сварка»</v>
      </c>
      <c r="C9" s="5" t="str">
        <f t="shared" si="5"/>
        <v>Волгоград</v>
      </c>
      <c r="D9" s="5" t="str">
        <f>IFERROR('pub_output=csv'!K7,"")</f>
        <v>+(8442) 73-91-56 
volga-weld@yandex.ru</v>
      </c>
      <c r="E9" s="5" t="str">
        <f>IFERROR('pub_output=csv'!J7,"")</f>
        <v>25.03-26.03.2025</v>
      </c>
      <c r="F9" s="9"/>
      <c r="G9" s="16" t="str">
        <f>IFERROR('pub_output=csv'!C7,"")</f>
        <v>1</v>
      </c>
      <c r="H9" s="16" t="str">
        <f>IFERROR('pub_output=csv'!D7,"")</f>
        <v>1</v>
      </c>
      <c r="I9" s="16" t="str">
        <f>IFERROR('pub_output=csv'!E7,"")</f>
        <v>1</v>
      </c>
      <c r="J9" s="16" t="str">
        <f>IFERROR('pub_output=csv'!F7,"")</f>
        <v/>
      </c>
      <c r="K9" s="16" t="str">
        <f>IFERROR('pub_output=csv'!G7,"")</f>
        <v/>
      </c>
      <c r="L9" s="16" t="str">
        <f>IFERROR('pub_output=csv'!#REF!,"")</f>
        <v/>
      </c>
      <c r="M9" s="16" t="str">
        <f>IFERROR('pub_output=csv'!#REF!,"")</f>
        <v/>
      </c>
      <c r="N9" s="16" t="str">
        <f>IFERROR('pub_output=csv'!H7,"")</f>
        <v/>
      </c>
      <c r="O9" s="16">
        <f>IFERROR('pub_output=csv'!I7,"")</f>
        <v>0</v>
      </c>
      <c r="P9" s="6" t="str">
        <f t="shared" si="6"/>
        <v>Волгоград (ООО «НВЦ «Сварка»)</v>
      </c>
      <c r="Q9" s="6" t="str">
        <f t="shared" si="0"/>
        <v>+(8442) 73-91-56 
volga-weld@yandex.ru</v>
      </c>
      <c r="R9" s="6" t="str">
        <f t="shared" si="1"/>
        <v>25.03-26.03.2025</v>
      </c>
      <c r="S9" s="6">
        <f t="shared" si="7"/>
        <v>1</v>
      </c>
      <c r="T9" s="6">
        <f t="shared" si="8"/>
        <v>1</v>
      </c>
      <c r="U9" s="6">
        <f t="shared" si="9"/>
        <v>1</v>
      </c>
      <c r="V9" s="6" t="str">
        <f t="shared" si="10"/>
        <v/>
      </c>
      <c r="W9" s="6" t="str">
        <f t="shared" si="11"/>
        <v/>
      </c>
      <c r="X9" s="6" t="str">
        <f t="shared" si="12"/>
        <v/>
      </c>
      <c r="Y9" s="6" t="str">
        <f t="shared" si="13"/>
        <v/>
      </c>
      <c r="Z9" s="6" t="str">
        <f t="shared" si="14"/>
        <v/>
      </c>
      <c r="AA9" s="6" t="str">
        <f t="shared" si="15"/>
        <v/>
      </c>
      <c r="AB9" s="6">
        <f t="shared" si="3"/>
        <v>3</v>
      </c>
    </row>
    <row r="10" spans="1:28" s="6" customFormat="1" ht="25.5" x14ac:dyDescent="0.25">
      <c r="A10" s="6" t="str">
        <f>IFERROR('pub_output=csv'!B8,"")</f>
        <v>Вологда (АНО «ВРАЦ»)</v>
      </c>
      <c r="B10" s="6" t="str">
        <f t="shared" si="4"/>
        <v>АНО «ВРАЦ»</v>
      </c>
      <c r="C10" s="5" t="str">
        <f t="shared" si="5"/>
        <v>Вологда</v>
      </c>
      <c r="D10" s="5" t="str">
        <f>IFERROR('pub_output=csv'!K8,"")</f>
        <v>+7 (8172) 27-23-03 
 vikulov@vologda.ru</v>
      </c>
      <c r="E10" s="5" t="str">
        <f>IFERROR('pub_output=csv'!J8,"")</f>
        <v>19.02-20.02.2025</v>
      </c>
      <c r="F10" s="9"/>
      <c r="G10" s="16" t="str">
        <f>IFERROR('pub_output=csv'!C8,"")</f>
        <v>1</v>
      </c>
      <c r="H10" s="16" t="str">
        <f>IFERROR('pub_output=csv'!D8,"")</f>
        <v>1</v>
      </c>
      <c r="I10" s="16" t="str">
        <f>IFERROR('pub_output=csv'!E8,"")</f>
        <v>1</v>
      </c>
      <c r="J10" s="16" t="str">
        <f>IFERROR('pub_output=csv'!F8,"")</f>
        <v/>
      </c>
      <c r="K10" s="16" t="str">
        <f>IFERROR('pub_output=csv'!G8,"")</f>
        <v/>
      </c>
      <c r="L10" s="16" t="str">
        <f>IFERROR('pub_output=csv'!#REF!,"")</f>
        <v/>
      </c>
      <c r="M10" s="16" t="str">
        <f>IFERROR('pub_output=csv'!#REF!,"")</f>
        <v/>
      </c>
      <c r="N10" s="16" t="str">
        <f>IFERROR('pub_output=csv'!H8,"")</f>
        <v/>
      </c>
      <c r="O10" s="16">
        <f>IFERROR('pub_output=csv'!I8,"")</f>
        <v>0</v>
      </c>
      <c r="P10" s="6" t="str">
        <f t="shared" si="6"/>
        <v>Вологда (АНО «ВРАЦ»)</v>
      </c>
      <c r="Q10" s="6" t="str">
        <f t="shared" si="0"/>
        <v>+7 (8172) 27-23-03 
 vikulov@vologda.ru</v>
      </c>
      <c r="R10" s="6" t="str">
        <f t="shared" si="1"/>
        <v>19.02-20.02.2025</v>
      </c>
      <c r="S10" s="6">
        <f t="shared" si="7"/>
        <v>1</v>
      </c>
      <c r="T10" s="6">
        <f t="shared" si="8"/>
        <v>1</v>
      </c>
      <c r="U10" s="6">
        <f t="shared" si="9"/>
        <v>1</v>
      </c>
      <c r="V10" s="6" t="str">
        <f t="shared" si="10"/>
        <v/>
      </c>
      <c r="W10" s="6" t="str">
        <f t="shared" si="11"/>
        <v/>
      </c>
      <c r="X10" s="6" t="str">
        <f t="shared" si="12"/>
        <v/>
      </c>
      <c r="Y10" s="6" t="str">
        <f t="shared" si="13"/>
        <v/>
      </c>
      <c r="Z10" s="6" t="str">
        <f t="shared" si="14"/>
        <v/>
      </c>
      <c r="AA10" s="6" t="str">
        <f t="shared" si="15"/>
        <v/>
      </c>
      <c r="AB10" s="6">
        <f t="shared" si="3"/>
        <v>3</v>
      </c>
    </row>
    <row r="11" spans="1:28" s="6" customFormat="1" ht="25.5" x14ac:dyDescent="0.25">
      <c r="A11" s="6" t="str">
        <f>IFERROR('pub_output=csv'!B9,"")</f>
        <v>Екатеринбург (ООО «НАКС-Урал»)</v>
      </c>
      <c r="B11" s="6" t="str">
        <f t="shared" si="4"/>
        <v>ООО «НАКС-Урал»</v>
      </c>
      <c r="C11" s="5" t="str">
        <f t="shared" si="5"/>
        <v>Екатеринбург</v>
      </c>
      <c r="D11" s="5" t="str">
        <f>IFERROR('pub_output=csv'!K9,"")</f>
        <v>+7 (343)264-90-12 
sm@naks-ural.ru</v>
      </c>
      <c r="E11" s="5" t="str">
        <f>IFERROR('pub_output=csv'!J9,"")</f>
        <v>18.03-21.03.2025</v>
      </c>
      <c r="F11" s="9"/>
      <c r="G11" s="16" t="str">
        <f>IFERROR('pub_output=csv'!C9,"")</f>
        <v>1</v>
      </c>
      <c r="H11" s="16" t="str">
        <f>IFERROR('pub_output=csv'!D9,"")</f>
        <v>1</v>
      </c>
      <c r="I11" s="16" t="str">
        <f>IFERROR('pub_output=csv'!E9,"")</f>
        <v>1</v>
      </c>
      <c r="J11" s="16" t="str">
        <f>IFERROR('pub_output=csv'!F9,"")</f>
        <v/>
      </c>
      <c r="K11" s="16" t="str">
        <f>IFERROR('pub_output=csv'!G9,"")</f>
        <v/>
      </c>
      <c r="L11" s="16" t="str">
        <f>IFERROR('pub_output=csv'!#REF!,"")</f>
        <v/>
      </c>
      <c r="M11" s="16" t="str">
        <f>IFERROR('pub_output=csv'!#REF!,"")</f>
        <v/>
      </c>
      <c r="N11" s="16">
        <f>IFERROR('pub_output=csv'!H9,"")</f>
        <v>0</v>
      </c>
      <c r="O11" s="16">
        <f>IFERROR('pub_output=csv'!I9,"")</f>
        <v>0</v>
      </c>
      <c r="P11" s="6" t="str">
        <f t="shared" si="6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18.03-21.03.2025</v>
      </c>
      <c r="S11" s="6">
        <f t="shared" si="7"/>
        <v>1</v>
      </c>
      <c r="T11" s="6">
        <f t="shared" si="8"/>
        <v>1</v>
      </c>
      <c r="U11" s="6">
        <f t="shared" si="9"/>
        <v>1</v>
      </c>
      <c r="V11" s="6" t="str">
        <f t="shared" si="10"/>
        <v/>
      </c>
      <c r="W11" s="6" t="str">
        <f t="shared" si="11"/>
        <v/>
      </c>
      <c r="X11" s="6" t="str">
        <f t="shared" si="12"/>
        <v/>
      </c>
      <c r="Y11" s="6" t="str">
        <f t="shared" si="13"/>
        <v/>
      </c>
      <c r="Z11" s="6" t="str">
        <f t="shared" si="14"/>
        <v/>
      </c>
      <c r="AA11" s="6" t="str">
        <f t="shared" si="15"/>
        <v/>
      </c>
      <c r="AB11" s="6">
        <f t="shared" si="3"/>
        <v>3</v>
      </c>
    </row>
    <row r="12" spans="1:28" s="6" customFormat="1" ht="25.5" x14ac:dyDescent="0.25">
      <c r="A12" s="6" t="str">
        <f>IFERROR('pub_output=csv'!B10,"")</f>
        <v>Ижевск (ООО «НАКС-Ижевск»)</v>
      </c>
      <c r="B12" s="6" t="str">
        <f t="shared" si="4"/>
        <v>ООО «НАКС-Ижевск»</v>
      </c>
      <c r="C12" s="5" t="str">
        <f t="shared" si="5"/>
        <v>Ижевск</v>
      </c>
      <c r="D12" s="5" t="str">
        <f>IFERROR('pub_output=csv'!K10,"")</f>
        <v>+7 (3412) 48-35-38 
izhevsk@naks.ru</v>
      </c>
      <c r="E12" s="5" t="str">
        <f>IFERROR('pub_output=csv'!J10,"")</f>
        <v>18.03-19.03.2025</v>
      </c>
      <c r="F12" s="9"/>
      <c r="G12" s="16" t="str">
        <f>IFERROR('pub_output=csv'!C10,"")</f>
        <v/>
      </c>
      <c r="H12" s="16" t="str">
        <f>IFERROR('pub_output=csv'!D10,"")</f>
        <v/>
      </c>
      <c r="I12" s="16" t="str">
        <f>IFERROR('pub_output=csv'!E10,"")</f>
        <v/>
      </c>
      <c r="J12" s="16" t="str">
        <f>IFERROR('pub_output=csv'!F10,"")</f>
        <v/>
      </c>
      <c r="K12" s="16" t="str">
        <f>IFERROR('pub_output=csv'!G10,"")</f>
        <v/>
      </c>
      <c r="L12" s="16" t="str">
        <f>IFERROR('pub_output=csv'!#REF!,"")</f>
        <v/>
      </c>
      <c r="M12" s="16" t="str">
        <f>IFERROR('pub_output=csv'!#REF!,"")</f>
        <v/>
      </c>
      <c r="N12" s="16" t="str">
        <f>IFERROR('pub_output=csv'!H10,"")</f>
        <v/>
      </c>
      <c r="O12" s="16">
        <f>IFERROR('pub_output=csv'!I10,"")</f>
        <v>0</v>
      </c>
      <c r="P12" s="6" t="str">
        <f t="shared" si="6"/>
        <v>Ижевск (ООО «НАКС-Ижевск»)</v>
      </c>
      <c r="Q12" s="6" t="str">
        <f t="shared" si="0"/>
        <v>+7 (3412) 48-35-38 
izhevsk@naks.ru</v>
      </c>
      <c r="R12" s="6" t="str">
        <f t="shared" si="1"/>
        <v>18.03-19.03.2025</v>
      </c>
      <c r="S12" s="6" t="str">
        <f t="shared" si="7"/>
        <v/>
      </c>
      <c r="T12" s="6" t="str">
        <f t="shared" si="8"/>
        <v/>
      </c>
      <c r="U12" s="6" t="str">
        <f t="shared" si="9"/>
        <v/>
      </c>
      <c r="V12" s="6" t="str">
        <f t="shared" si="10"/>
        <v/>
      </c>
      <c r="W12" s="6" t="str">
        <f t="shared" si="11"/>
        <v/>
      </c>
      <c r="X12" s="6" t="str">
        <f t="shared" si="12"/>
        <v/>
      </c>
      <c r="Y12" s="6" t="str">
        <f t="shared" si="13"/>
        <v/>
      </c>
      <c r="Z12" s="6" t="str">
        <f t="shared" si="14"/>
        <v/>
      </c>
      <c r="AA12" s="6" t="str">
        <f t="shared" si="15"/>
        <v/>
      </c>
      <c r="AB12" s="6">
        <f t="shared" si="3"/>
        <v>0</v>
      </c>
    </row>
    <row r="13" spans="1:28" s="6" customFormat="1" ht="25.5" x14ac:dyDescent="0.25">
      <c r="A13" s="6" t="str">
        <f>IFERROR('pub_output=csv'!B11,"")</f>
        <v>Казань (ООО "Центр неразрушающего контроля и диагностики")</v>
      </c>
      <c r="B13" s="6" t="str">
        <f t="shared" si="4"/>
        <v>ООО "Центр неразрушающего контроля и диагностики"</v>
      </c>
      <c r="C13" s="5" t="str">
        <f t="shared" si="5"/>
        <v>Казань</v>
      </c>
      <c r="D13" s="5" t="str">
        <f>IFERROR('pub_output=csv'!K11,"")</f>
        <v>+7 (843) 571-02-50
mail@centr-nk.ru</v>
      </c>
      <c r="E13" s="5" t="str">
        <f>IFERROR('pub_output=csv'!J11,"")</f>
        <v>11.02-13.02.2025</v>
      </c>
      <c r="F13" s="9"/>
      <c r="G13" s="16" t="str">
        <f>IFERROR('pub_output=csv'!C11,"")</f>
        <v>1</v>
      </c>
      <c r="H13" s="16" t="str">
        <f>IFERROR('pub_output=csv'!D11,"")</f>
        <v>1</v>
      </c>
      <c r="I13" s="16" t="str">
        <f>IFERROR('pub_output=csv'!E11,"")</f>
        <v>1</v>
      </c>
      <c r="J13" s="16">
        <f>IFERROR('pub_output=csv'!F11,"")</f>
        <v>0</v>
      </c>
      <c r="K13" s="16" t="str">
        <f>IFERROR('pub_output=csv'!G11,"")</f>
        <v/>
      </c>
      <c r="L13" s="16" t="str">
        <f>IFERROR('pub_output=csv'!#REF!,"")</f>
        <v/>
      </c>
      <c r="M13" s="16" t="str">
        <f>IFERROR('pub_output=csv'!#REF!,"")</f>
        <v/>
      </c>
      <c r="N13" s="16" t="str">
        <f>IFERROR('pub_output=csv'!H11,"")</f>
        <v/>
      </c>
      <c r="O13" s="16">
        <f>IFERROR('pub_output=csv'!I11,"")</f>
        <v>0</v>
      </c>
      <c r="P13" s="6" t="str">
        <f t="shared" si="6"/>
        <v>Казань (ООО "Центр неразрушающего контроля и диагностики")</v>
      </c>
      <c r="Q13" s="6" t="str">
        <f t="shared" si="0"/>
        <v>+7 (843) 571-02-50
mail@centr-nk.ru</v>
      </c>
      <c r="R13" s="6" t="str">
        <f t="shared" si="1"/>
        <v>11.02-13.02.2025</v>
      </c>
      <c r="S13" s="6">
        <f t="shared" si="7"/>
        <v>1</v>
      </c>
      <c r="T13" s="6">
        <f t="shared" si="8"/>
        <v>1</v>
      </c>
      <c r="U13" s="6">
        <f t="shared" si="9"/>
        <v>1</v>
      </c>
      <c r="V13" s="6" t="str">
        <f t="shared" si="10"/>
        <v/>
      </c>
      <c r="W13" s="6" t="str">
        <f t="shared" si="11"/>
        <v/>
      </c>
      <c r="X13" s="6" t="str">
        <f t="shared" si="12"/>
        <v/>
      </c>
      <c r="Y13" s="6" t="str">
        <f t="shared" si="13"/>
        <v/>
      </c>
      <c r="Z13" s="6" t="str">
        <f t="shared" si="14"/>
        <v/>
      </c>
      <c r="AA13" s="6" t="str">
        <f t="shared" si="15"/>
        <v/>
      </c>
      <c r="AB13" s="6">
        <f t="shared" si="3"/>
        <v>3</v>
      </c>
    </row>
    <row r="14" spans="1:28" s="6" customFormat="1" ht="25.5" x14ac:dyDescent="0.25">
      <c r="A14" s="6" t="str">
        <f>IFERROR('pub_output=csv'!B12,"")</f>
        <v>Кемерово (ООО «КЦСК»)</v>
      </c>
      <c r="B14" s="6" t="str">
        <f t="shared" si="4"/>
        <v>ООО «КЦСК»</v>
      </c>
      <c r="C14" s="5" t="str">
        <f t="shared" si="5"/>
        <v>Кемерово</v>
      </c>
      <c r="D14" s="5" t="str">
        <f>IFERROR('pub_output=csv'!K12,"")</f>
        <v xml:space="preserve"> +7 (3842) 45-27-54 
 acnk@kcsk.group </v>
      </c>
      <c r="E14" s="5" t="str">
        <f>IFERROR('pub_output=csv'!J12,"")</f>
        <v>20.02-21.02.2025</v>
      </c>
      <c r="F14" s="9"/>
      <c r="G14" s="16" t="str">
        <f>IFERROR('pub_output=csv'!C12,"")</f>
        <v>1</v>
      </c>
      <c r="H14" s="16" t="str">
        <f>IFERROR('pub_output=csv'!D12,"")</f>
        <v>1</v>
      </c>
      <c r="I14" s="16" t="str">
        <f>IFERROR('pub_output=csv'!E12,"")</f>
        <v>1</v>
      </c>
      <c r="J14" s="16" t="str">
        <f>IFERROR('pub_output=csv'!F12,"")</f>
        <v/>
      </c>
      <c r="K14" s="16" t="str">
        <f>IFERROR('pub_output=csv'!G12,"")</f>
        <v/>
      </c>
      <c r="L14" s="16" t="str">
        <f>IFERROR('pub_output=csv'!#REF!,"")</f>
        <v/>
      </c>
      <c r="M14" s="16" t="str">
        <f>IFERROR('pub_output=csv'!#REF!,"")</f>
        <v/>
      </c>
      <c r="N14" s="16" t="str">
        <f>IFERROR('pub_output=csv'!H12,"")</f>
        <v/>
      </c>
      <c r="O14" s="16">
        <f>IFERROR('pub_output=csv'!I12,"")</f>
        <v>0</v>
      </c>
      <c r="P14" s="6" t="str">
        <f t="shared" si="6"/>
        <v>Кемерово (ООО «КЦСК»)</v>
      </c>
      <c r="Q14" s="6" t="str">
        <f>IF(D14=0,"",D14)</f>
        <v xml:space="preserve"> +7 (3842) 45-27-54 
 acnk@kcsk.group </v>
      </c>
      <c r="R14" s="6" t="str">
        <f>IF(E14=0,"",E14)</f>
        <v>20.02-21.02.2025</v>
      </c>
      <c r="S14" s="6">
        <f t="shared" si="7"/>
        <v>1</v>
      </c>
      <c r="T14" s="6">
        <f t="shared" si="8"/>
        <v>1</v>
      </c>
      <c r="U14" s="6">
        <f t="shared" si="9"/>
        <v>1</v>
      </c>
      <c r="V14" s="6" t="str">
        <f t="shared" si="10"/>
        <v/>
      </c>
      <c r="W14" s="6" t="str">
        <f t="shared" si="11"/>
        <v/>
      </c>
      <c r="X14" s="6" t="str">
        <f t="shared" si="12"/>
        <v/>
      </c>
      <c r="Y14" s="6" t="str">
        <f t="shared" si="13"/>
        <v/>
      </c>
      <c r="Z14" s="6" t="str">
        <f t="shared" si="14"/>
        <v/>
      </c>
      <c r="AA14" s="6" t="str">
        <f t="shared" si="15"/>
        <v/>
      </c>
      <c r="AB14" s="6">
        <f t="shared" si="3"/>
        <v>3</v>
      </c>
    </row>
    <row r="15" spans="1:28" s="6" customFormat="1" ht="25.5" x14ac:dyDescent="0.25">
      <c r="A15" s="6" t="str">
        <f>IFERROR('pub_output=csv'!B13,"")</f>
        <v>Краснодар (ООО «ЮРГАЦ №3 НАКС»)</v>
      </c>
      <c r="B15" s="6" t="str">
        <f t="shared" si="4"/>
        <v>ООО «ЮРГАЦ №3 НАКС»</v>
      </c>
      <c r="C15" s="5" t="str">
        <f t="shared" si="5"/>
        <v>Краснодар</v>
      </c>
      <c r="D15" s="5" t="str">
        <f>IFERROR('pub_output=csv'!K13,"")</f>
        <v>+7 (861) 224-57-68 
 yur3gac@naks.ru</v>
      </c>
      <c r="E15" s="5" t="str">
        <f>IFERROR('pub_output=csv'!J13,"")</f>
        <v>05.03-06.03.2025</v>
      </c>
      <c r="F15" s="9"/>
      <c r="G15" s="16" t="str">
        <f>IFERROR('pub_output=csv'!C13,"")</f>
        <v>1</v>
      </c>
      <c r="H15" s="16" t="str">
        <f>IFERROR('pub_output=csv'!D13,"")</f>
        <v>1</v>
      </c>
      <c r="I15" s="16" t="str">
        <f>IFERROR('pub_output=csv'!E13,"")</f>
        <v>1</v>
      </c>
      <c r="J15" s="16" t="str">
        <f>IFERROR('pub_output=csv'!F13,"")</f>
        <v/>
      </c>
      <c r="K15" s="16" t="str">
        <f>IFERROR('pub_output=csv'!G13,"")</f>
        <v/>
      </c>
      <c r="L15" s="16" t="str">
        <f>IFERROR('pub_output=csv'!#REF!,"")</f>
        <v/>
      </c>
      <c r="M15" s="16" t="str">
        <f>IFERROR('pub_output=csv'!#REF!,"")</f>
        <v/>
      </c>
      <c r="N15" s="16" t="str">
        <f>IFERROR('pub_output=csv'!H13,"")</f>
        <v/>
      </c>
      <c r="O15" s="16">
        <f>IFERROR('pub_output=csv'!I13,"")</f>
        <v>0</v>
      </c>
      <c r="P15" s="6" t="str">
        <f t="shared" si="6"/>
        <v>Краснодар (ООО «ЮРГАЦ №3 НАКС»)</v>
      </c>
      <c r="Q15" s="6" t="str">
        <f t="shared" ref="Q15:Q51" si="16">IF(D15=0,"",D15)</f>
        <v>+7 (861) 224-57-68 
 yur3gac@naks.ru</v>
      </c>
      <c r="R15" s="6" t="str">
        <f t="shared" ref="R15:R51" si="17">IF(E15=0,"",E15)</f>
        <v>05.03-06.03.2025</v>
      </c>
      <c r="S15" s="6">
        <f t="shared" si="7"/>
        <v>1</v>
      </c>
      <c r="T15" s="6">
        <f t="shared" si="8"/>
        <v>1</v>
      </c>
      <c r="U15" s="6">
        <f t="shared" si="9"/>
        <v>1</v>
      </c>
      <c r="V15" s="6" t="str">
        <f t="shared" si="10"/>
        <v/>
      </c>
      <c r="W15" s="6" t="str">
        <f t="shared" si="11"/>
        <v/>
      </c>
      <c r="X15" s="6" t="str">
        <f t="shared" si="12"/>
        <v/>
      </c>
      <c r="Y15" s="6" t="str">
        <f t="shared" si="13"/>
        <v/>
      </c>
      <c r="Z15" s="6" t="str">
        <f t="shared" si="14"/>
        <v/>
      </c>
      <c r="AA15" s="6" t="str">
        <f t="shared" si="15"/>
        <v/>
      </c>
      <c r="AB15" s="6">
        <f t="shared" si="3"/>
        <v>3</v>
      </c>
    </row>
    <row r="16" spans="1:28" s="6" customFormat="1" ht="25.5" x14ac:dyDescent="0.25">
      <c r="A16" s="6" t="str">
        <f>IFERROR('pub_output=csv'!B14,"")</f>
        <v>Красноярск (ООО «ГАЦ-ССР»)</v>
      </c>
      <c r="B16" s="6" t="str">
        <f t="shared" si="4"/>
        <v>ООО «ГАЦ-ССР»</v>
      </c>
      <c r="C16" s="5" t="str">
        <f t="shared" si="5"/>
        <v>Красноярск</v>
      </c>
      <c r="D16" s="5" t="str">
        <f>IFERROR('pub_output=csv'!K14,"")</f>
        <v>+7 (391) 230-06-93 
gacssr@naks.ru</v>
      </c>
      <c r="E16" s="5" t="str">
        <f>IFERROR('pub_output=csv'!J14,"")</f>
        <v>18.02-19.02.2025</v>
      </c>
      <c r="F16" s="9"/>
      <c r="G16" s="16" t="str">
        <f>IFERROR('pub_output=csv'!C14,"")</f>
        <v>1</v>
      </c>
      <c r="H16" s="16" t="str">
        <f>IFERROR('pub_output=csv'!D14,"")</f>
        <v/>
      </c>
      <c r="I16" s="16">
        <f>IFERROR('pub_output=csv'!E14,"")</f>
        <v>1</v>
      </c>
      <c r="J16" s="16" t="str">
        <f>IFERROR('pub_output=csv'!F14,"")</f>
        <v/>
      </c>
      <c r="K16" s="16" t="str">
        <f>IFERROR('pub_output=csv'!G14,"")</f>
        <v/>
      </c>
      <c r="L16" s="16" t="str">
        <f>IFERROR('pub_output=csv'!#REF!,"")</f>
        <v/>
      </c>
      <c r="M16" s="16" t="str">
        <f>IFERROR('pub_output=csv'!#REF!,"")</f>
        <v/>
      </c>
      <c r="N16" s="16" t="str">
        <f>IFERROR('pub_output=csv'!H14,"")</f>
        <v/>
      </c>
      <c r="O16" s="16">
        <f>IFERROR('pub_output=csv'!I14,"")</f>
        <v>0</v>
      </c>
      <c r="P16" s="6" t="str">
        <f t="shared" si="6"/>
        <v>Красноярск (ООО «ГАЦ-ССР»)</v>
      </c>
      <c r="Q16" s="6" t="str">
        <f t="shared" si="16"/>
        <v>+7 (391) 230-06-93 
gacssr@naks.ru</v>
      </c>
      <c r="R16" s="6" t="str">
        <f t="shared" si="17"/>
        <v>18.02-19.02.2025</v>
      </c>
      <c r="S16" s="6">
        <f t="shared" si="7"/>
        <v>1</v>
      </c>
      <c r="T16" s="6" t="str">
        <f t="shared" si="8"/>
        <v/>
      </c>
      <c r="U16" s="6">
        <f t="shared" si="9"/>
        <v>1</v>
      </c>
      <c r="V16" s="6" t="str">
        <f t="shared" si="10"/>
        <v/>
      </c>
      <c r="W16" s="6" t="str">
        <f t="shared" si="11"/>
        <v/>
      </c>
      <c r="X16" s="6" t="str">
        <f t="shared" si="12"/>
        <v/>
      </c>
      <c r="Y16" s="6" t="str">
        <f t="shared" si="13"/>
        <v/>
      </c>
      <c r="Z16" s="6" t="str">
        <f t="shared" si="14"/>
        <v/>
      </c>
      <c r="AA16" s="6" t="str">
        <f t="shared" si="15"/>
        <v/>
      </c>
      <c r="AB16" s="6">
        <f t="shared" si="3"/>
        <v>2</v>
      </c>
    </row>
    <row r="17" spans="1:28" s="6" customFormat="1" ht="25.5" x14ac:dyDescent="0.25">
      <c r="A17" s="6" t="str">
        <f>IFERROR('pub_output=csv'!B15,"")</f>
        <v>Москва (ООО АСЦ "ИТС СвП")</v>
      </c>
      <c r="B17" s="6" t="str">
        <f t="shared" si="4"/>
        <v>ООО АСЦ "ИТС СвП"</v>
      </c>
      <c r="C17" s="5" t="str">
        <f t="shared" si="5"/>
        <v>Москва</v>
      </c>
      <c r="D17" s="5" t="str">
        <f>IFERROR('pub_output=csv'!K15,"")</f>
        <v>+7(499)703-0575
 mail@etswp.ru</v>
      </c>
      <c r="E17" s="5" t="str">
        <f>IFERROR('pub_output=csv'!J15,"")</f>
        <v>17.03-21.03.2025</v>
      </c>
      <c r="F17" s="9"/>
      <c r="G17" s="16" t="str">
        <f>IFERROR('pub_output=csv'!C15,"")</f>
        <v>1</v>
      </c>
      <c r="H17" s="16" t="str">
        <f>IFERROR('pub_output=csv'!D15,"")</f>
        <v>1</v>
      </c>
      <c r="I17" s="16" t="str">
        <f>IFERROR('pub_output=csv'!E15,"")</f>
        <v>1</v>
      </c>
      <c r="J17" s="16" t="str">
        <f>IFERROR('pub_output=csv'!F15,"")</f>
        <v/>
      </c>
      <c r="K17" s="16" t="str">
        <f>IFERROR('pub_output=csv'!G15,"")</f>
        <v/>
      </c>
      <c r="L17" s="16" t="str">
        <f>IFERROR('pub_output=csv'!#REF!,"")</f>
        <v/>
      </c>
      <c r="M17" s="16" t="str">
        <f>IFERROR('pub_output=csv'!#REF!,"")</f>
        <v/>
      </c>
      <c r="N17" s="16">
        <f>IFERROR('pub_output=csv'!H15,"")</f>
        <v>1</v>
      </c>
      <c r="O17" s="16">
        <f>IFERROR('pub_output=csv'!I15,"")</f>
        <v>0</v>
      </c>
      <c r="P17" s="6" t="str">
        <f t="shared" si="6"/>
        <v>Москва (ООО АСЦ "ИТС СвП")</v>
      </c>
      <c r="Q17" s="6" t="str">
        <f t="shared" si="16"/>
        <v>+7(499)703-0575
 mail@etswp.ru</v>
      </c>
      <c r="R17" s="6" t="str">
        <f t="shared" si="17"/>
        <v>17.03-21.03.2025</v>
      </c>
      <c r="S17" s="6">
        <f t="shared" si="7"/>
        <v>1</v>
      </c>
      <c r="T17" s="6">
        <f t="shared" si="8"/>
        <v>1</v>
      </c>
      <c r="U17" s="6">
        <f t="shared" si="9"/>
        <v>1</v>
      </c>
      <c r="V17" s="6" t="str">
        <f t="shared" si="10"/>
        <v/>
      </c>
      <c r="W17" s="6" t="str">
        <f t="shared" si="11"/>
        <v/>
      </c>
      <c r="X17" s="6" t="str">
        <f t="shared" si="12"/>
        <v/>
      </c>
      <c r="Y17" s="6" t="str">
        <f t="shared" si="13"/>
        <v/>
      </c>
      <c r="Z17" s="6">
        <f t="shared" si="14"/>
        <v>1</v>
      </c>
      <c r="AA17" s="6" t="str">
        <f t="shared" si="15"/>
        <v/>
      </c>
      <c r="AB17" s="6">
        <f t="shared" si="3"/>
        <v>4</v>
      </c>
    </row>
    <row r="18" spans="1:28" s="6" customFormat="1" ht="25.5" x14ac:dyDescent="0.25">
      <c r="A18" s="6" t="str">
        <f>IFERROR('pub_output=csv'!B16,"")</f>
        <v>Нижний Новгород (ООО «ГАЦ ВВР»)</v>
      </c>
      <c r="B18" s="6" t="str">
        <f t="shared" si="4"/>
        <v>ООО «ГАЦ ВВР»</v>
      </c>
      <c r="C18" s="5" t="str">
        <f t="shared" si="5"/>
        <v>Нижний</v>
      </c>
      <c r="D18" s="5" t="str">
        <f>IFERROR('pub_output=csv'!K16,"")</f>
        <v>+7 (831) 216-43-89 
 info@gacvvr.ru</v>
      </c>
      <c r="E18" s="5" t="str">
        <f>IFERROR('pub_output=csv'!J16,"")</f>
        <v>05.03-06.03.2025</v>
      </c>
      <c r="F18" s="9"/>
      <c r="G18" s="16" t="str">
        <f>IFERROR('pub_output=csv'!C16,"")</f>
        <v>1</v>
      </c>
      <c r="H18" s="16">
        <f>IFERROR('pub_output=csv'!D16,"")</f>
        <v>1</v>
      </c>
      <c r="I18" s="16">
        <f>IFERROR('pub_output=csv'!E16,"")</f>
        <v>1</v>
      </c>
      <c r="J18" s="16" t="str">
        <f>IFERROR('pub_output=csv'!F16,"")</f>
        <v/>
      </c>
      <c r="K18" s="16" t="str">
        <f>IFERROR('pub_output=csv'!G16,"")</f>
        <v/>
      </c>
      <c r="L18" s="16" t="str">
        <f>IFERROR('pub_output=csv'!#REF!,"")</f>
        <v/>
      </c>
      <c r="M18" s="16" t="str">
        <f>IFERROR('pub_output=csv'!#REF!,"")</f>
        <v/>
      </c>
      <c r="N18" s="16" t="str">
        <f>IFERROR('pub_output=csv'!H16,"")</f>
        <v/>
      </c>
      <c r="O18" s="16">
        <f>IFERROR('pub_output=csv'!I16,"")</f>
        <v>0</v>
      </c>
      <c r="P18" s="6" t="str">
        <f t="shared" si="6"/>
        <v>Нижний Новгород (ООО «ГАЦ ВВР»)</v>
      </c>
      <c r="Q18" s="6" t="str">
        <f t="shared" si="16"/>
        <v>+7 (831) 216-43-89 
 info@gacvvr.ru</v>
      </c>
      <c r="R18" s="6" t="str">
        <f t="shared" si="17"/>
        <v>05.03-06.03.2025</v>
      </c>
      <c r="S18" s="6">
        <f t="shared" si="7"/>
        <v>1</v>
      </c>
      <c r="T18" s="6">
        <f t="shared" si="8"/>
        <v>1</v>
      </c>
      <c r="U18" s="6">
        <f t="shared" si="9"/>
        <v>1</v>
      </c>
      <c r="V18" s="6" t="str">
        <f t="shared" si="10"/>
        <v/>
      </c>
      <c r="W18" s="6" t="str">
        <f t="shared" si="11"/>
        <v/>
      </c>
      <c r="X18" s="6" t="str">
        <f t="shared" si="12"/>
        <v/>
      </c>
      <c r="Y18" s="6" t="str">
        <f t="shared" si="13"/>
        <v/>
      </c>
      <c r="Z18" s="6" t="str">
        <f t="shared" si="14"/>
        <v/>
      </c>
      <c r="AA18" s="6" t="str">
        <f t="shared" si="15"/>
        <v/>
      </c>
      <c r="AB18" s="6">
        <f t="shared" si="3"/>
        <v>3</v>
      </c>
    </row>
    <row r="19" spans="1:28" s="6" customFormat="1" ht="25.5" x14ac:dyDescent="0.25">
      <c r="A19" s="6" t="str">
        <f>IFERROR('pub_output=csv'!B17,"")</f>
        <v>Новосибирск (ООО «Аттестационный центр «Сварка»)</v>
      </c>
      <c r="B19" s="6" t="str">
        <f t="shared" si="4"/>
        <v>ООО «Аттестационный центр «Сварка»</v>
      </c>
      <c r="C19" s="5" t="str">
        <f t="shared" si="5"/>
        <v>Новосибирск</v>
      </c>
      <c r="D19" s="5" t="str">
        <f>IFERROR('pub_output=csv'!K17,"")</f>
        <v>+7 (383) 363-00-27 
 svarka@ac-svarka.ru</v>
      </c>
      <c r="E19" s="5" t="str">
        <f>IFERROR('pub_output=csv'!J17,"")</f>
        <v>26.02-28.02.2025</v>
      </c>
      <c r="F19" s="9"/>
      <c r="G19" s="16" t="str">
        <f>IFERROR('pub_output=csv'!C17,"")</f>
        <v>1</v>
      </c>
      <c r="H19" s="16" t="str">
        <f>IFERROR('pub_output=csv'!D17,"")</f>
        <v>1</v>
      </c>
      <c r="I19" s="16" t="str">
        <f>IFERROR('pub_output=csv'!E17,"")</f>
        <v/>
      </c>
      <c r="J19" s="16" t="str">
        <f>IFERROR('pub_output=csv'!F17,"")</f>
        <v/>
      </c>
      <c r="K19" s="16" t="str">
        <f>IFERROR('pub_output=csv'!G17,"")</f>
        <v/>
      </c>
      <c r="L19" s="16" t="str">
        <f>IFERROR('pub_output=csv'!#REF!,"")</f>
        <v/>
      </c>
      <c r="M19" s="16" t="str">
        <f>IFERROR('pub_output=csv'!#REF!,"")</f>
        <v/>
      </c>
      <c r="N19" s="16" t="str">
        <f>IFERROR('pub_output=csv'!H17,"")</f>
        <v/>
      </c>
      <c r="O19" s="16">
        <f>IFERROR('pub_output=csv'!I17,"")</f>
        <v>0</v>
      </c>
      <c r="P19" s="6" t="str">
        <f t="shared" si="6"/>
        <v>Новосибирск (ООО «Аттестационный центр «Сварка»)</v>
      </c>
      <c r="Q19" s="6" t="str">
        <f t="shared" si="16"/>
        <v>+7 (383) 363-00-27 
 svarka@ac-svarka.ru</v>
      </c>
      <c r="R19" s="6" t="str">
        <f t="shared" si="17"/>
        <v>26.02-28.02.2025</v>
      </c>
      <c r="S19" s="6">
        <f t="shared" si="7"/>
        <v>1</v>
      </c>
      <c r="T19" s="6">
        <f t="shared" si="8"/>
        <v>1</v>
      </c>
      <c r="U19" s="6" t="str">
        <f t="shared" si="9"/>
        <v/>
      </c>
      <c r="V19" s="6" t="str">
        <f t="shared" si="10"/>
        <v/>
      </c>
      <c r="W19" s="6" t="str">
        <f t="shared" si="11"/>
        <v/>
      </c>
      <c r="X19" s="6" t="str">
        <f t="shared" si="12"/>
        <v/>
      </c>
      <c r="Y19" s="6" t="str">
        <f t="shared" si="13"/>
        <v/>
      </c>
      <c r="Z19" s="6" t="str">
        <f t="shared" si="14"/>
        <v/>
      </c>
      <c r="AA19" s="6" t="str">
        <f t="shared" si="15"/>
        <v/>
      </c>
      <c r="AB19" s="6">
        <f t="shared" si="3"/>
        <v>2</v>
      </c>
    </row>
    <row r="20" spans="1:28" s="6" customFormat="1" ht="25.5" x14ac:dyDescent="0.25">
      <c r="A20" s="6" t="str">
        <f>IFERROR('pub_output=csv'!B18,"")</f>
        <v>Омск (АО "НАКС-Омск")</v>
      </c>
      <c r="B20" s="6" t="str">
        <f t="shared" si="4"/>
        <v>АО "НАКС-Омск"</v>
      </c>
      <c r="C20" s="5" t="str">
        <f t="shared" si="5"/>
        <v>Омск</v>
      </c>
      <c r="D20" s="5" t="str">
        <f>IFERROR('pub_output=csv'!K18,"")</f>
        <v>+7(3812) 21-05-49
omsk@naks.ru</v>
      </c>
      <c r="E20" s="5" t="str">
        <f>IFERROR('pub_output=csv'!J18,"")</f>
        <v>25.03-27.03.2025</v>
      </c>
      <c r="F20" s="9"/>
      <c r="G20" s="16" t="str">
        <f>IFERROR('pub_output=csv'!C18,"")</f>
        <v>1</v>
      </c>
      <c r="H20" s="16" t="str">
        <f>IFERROR('pub_output=csv'!D18,"")</f>
        <v/>
      </c>
      <c r="I20" s="16" t="str">
        <f>IFERROR('pub_output=csv'!E18,"")</f>
        <v/>
      </c>
      <c r="J20" s="16" t="str">
        <f>IFERROR('pub_output=csv'!F18,"")</f>
        <v/>
      </c>
      <c r="K20" s="16" t="str">
        <f>IFERROR('pub_output=csv'!G18,"")</f>
        <v/>
      </c>
      <c r="L20" s="16" t="str">
        <f>IFERROR('pub_output=csv'!#REF!,"")</f>
        <v/>
      </c>
      <c r="M20" s="16" t="str">
        <f>IFERROR('pub_output=csv'!#REF!,"")</f>
        <v/>
      </c>
      <c r="N20" s="16" t="str">
        <f>IFERROR('pub_output=csv'!H18,"")</f>
        <v/>
      </c>
      <c r="O20" s="16">
        <f>IFERROR('pub_output=csv'!I18,"")</f>
        <v>0</v>
      </c>
      <c r="P20" s="6" t="str">
        <f t="shared" si="6"/>
        <v>Омск (АО "НАКС-Омск")</v>
      </c>
      <c r="Q20" s="6" t="str">
        <f t="shared" si="16"/>
        <v>+7(3812) 21-05-49
omsk@naks.ru</v>
      </c>
      <c r="R20" s="6" t="str">
        <f t="shared" si="17"/>
        <v>25.03-27.03.2025</v>
      </c>
      <c r="S20" s="6">
        <f t="shared" si="7"/>
        <v>1</v>
      </c>
      <c r="T20" s="6" t="str">
        <f t="shared" si="8"/>
        <v/>
      </c>
      <c r="U20" s="6" t="str">
        <f t="shared" si="9"/>
        <v/>
      </c>
      <c r="V20" s="6" t="str">
        <f t="shared" si="10"/>
        <v/>
      </c>
      <c r="W20" s="6" t="str">
        <f t="shared" si="11"/>
        <v/>
      </c>
      <c r="X20" s="6" t="str">
        <f t="shared" si="12"/>
        <v/>
      </c>
      <c r="Y20" s="6" t="str">
        <f t="shared" si="13"/>
        <v/>
      </c>
      <c r="Z20" s="6" t="str">
        <f t="shared" si="14"/>
        <v/>
      </c>
      <c r="AA20" s="6" t="str">
        <f t="shared" si="15"/>
        <v/>
      </c>
      <c r="AB20" s="6">
        <f t="shared" si="3"/>
        <v>1</v>
      </c>
    </row>
    <row r="21" spans="1:28" s="6" customFormat="1" ht="25.5" x14ac:dyDescent="0.25">
      <c r="A21" s="6" t="str">
        <f>IFERROR('pub_output=csv'!B19,"")</f>
        <v>Оренбург (ООО «НАКС-ПФО»)</v>
      </c>
      <c r="B21" s="6" t="str">
        <f t="shared" si="4"/>
        <v>ООО «НАКС-ПФО»</v>
      </c>
      <c r="C21" s="5" t="str">
        <f t="shared" si="5"/>
        <v>Оренбург</v>
      </c>
      <c r="D21" s="5" t="str">
        <f>IFERROR('pub_output=csv'!K19,"")</f>
        <v>+7 (3532) 30-60-09 
 orenburg@naks.ru</v>
      </c>
      <c r="E21" s="5" t="str">
        <f>IFERROR('pub_output=csv'!J19,"")</f>
        <v>04.03-05.03.2025</v>
      </c>
      <c r="F21" s="9"/>
      <c r="G21" s="16" t="str">
        <f>IFERROR('pub_output=csv'!C19,"")</f>
        <v>1</v>
      </c>
      <c r="H21" s="16" t="str">
        <f>IFERROR('pub_output=csv'!D19,"")</f>
        <v>1</v>
      </c>
      <c r="I21" s="16" t="str">
        <f>IFERROR('pub_output=csv'!E19,"")</f>
        <v>1</v>
      </c>
      <c r="J21" s="16" t="str">
        <f>IFERROR('pub_output=csv'!F19,"")</f>
        <v/>
      </c>
      <c r="K21" s="16" t="str">
        <f>IFERROR('pub_output=csv'!G19,"")</f>
        <v/>
      </c>
      <c r="L21" s="16" t="str">
        <f>IFERROR('pub_output=csv'!#REF!,"")</f>
        <v/>
      </c>
      <c r="M21" s="16" t="str">
        <f>IFERROR('pub_output=csv'!#REF!,"")</f>
        <v/>
      </c>
      <c r="N21" s="16" t="str">
        <f>IFERROR('pub_output=csv'!H19,"")</f>
        <v/>
      </c>
      <c r="O21" s="16">
        <f>IFERROR('pub_output=csv'!I19,"")</f>
        <v>0</v>
      </c>
      <c r="P21" s="6" t="str">
        <f t="shared" si="6"/>
        <v>Оренбург (ООО «НАКС-ПФО»)</v>
      </c>
      <c r="Q21" s="6" t="str">
        <f t="shared" si="16"/>
        <v>+7 (3532) 30-60-09 
 orenburg@naks.ru</v>
      </c>
      <c r="R21" s="6" t="str">
        <f t="shared" si="17"/>
        <v>04.03-05.03.2025</v>
      </c>
      <c r="S21" s="6">
        <f t="shared" si="7"/>
        <v>1</v>
      </c>
      <c r="T21" s="6">
        <f t="shared" si="8"/>
        <v>1</v>
      </c>
      <c r="U21" s="6">
        <f t="shared" si="9"/>
        <v>1</v>
      </c>
      <c r="V21" s="6" t="str">
        <f t="shared" si="10"/>
        <v/>
      </c>
      <c r="W21" s="6" t="str">
        <f t="shared" si="11"/>
        <v/>
      </c>
      <c r="X21" s="6" t="str">
        <f t="shared" si="12"/>
        <v/>
      </c>
      <c r="Y21" s="6" t="str">
        <f t="shared" si="13"/>
        <v/>
      </c>
      <c r="Z21" s="6" t="str">
        <f t="shared" si="14"/>
        <v/>
      </c>
      <c r="AA21" s="6" t="str">
        <f t="shared" si="15"/>
        <v/>
      </c>
      <c r="AB21" s="6">
        <f t="shared" si="3"/>
        <v>3</v>
      </c>
    </row>
    <row r="22" spans="1:28" s="6" customFormat="1" ht="25.5" x14ac:dyDescent="0.25">
      <c r="A22" s="6" t="str">
        <f>IFERROR('pub_output=csv'!B20,"")</f>
        <v>Пенза (ООО «НАКС-Пенза»)</v>
      </c>
      <c r="B22" s="6" t="str">
        <f t="shared" si="4"/>
        <v>ООО «НАКС-Пенза»</v>
      </c>
      <c r="C22" s="5" t="str">
        <f t="shared" si="5"/>
        <v>Пенза</v>
      </c>
      <c r="D22" s="5" t="str">
        <f>IFERROR('pub_output=csv'!K20,"")</f>
        <v>+7(8412)20-37-40
penza@naks.ru</v>
      </c>
      <c r="E22" s="5" t="str">
        <f>IFERROR('pub_output=csv'!J20,"")</f>
        <v>20.11-22.11.2024</v>
      </c>
      <c r="F22" s="9"/>
      <c r="G22" s="16" t="str">
        <f>IFERROR('pub_output=csv'!C20,"")</f>
        <v>1</v>
      </c>
      <c r="H22" s="16" t="str">
        <f>IFERROR('pub_output=csv'!D20,"")</f>
        <v>1</v>
      </c>
      <c r="I22" s="16" t="str">
        <f>IFERROR('pub_output=csv'!E20,"")</f>
        <v/>
      </c>
      <c r="J22" s="16" t="str">
        <f>IFERROR('pub_output=csv'!F20,"")</f>
        <v/>
      </c>
      <c r="K22" s="16" t="str">
        <f>IFERROR('pub_output=csv'!G20,"")</f>
        <v/>
      </c>
      <c r="L22" s="16" t="str">
        <f>IFERROR('pub_output=csv'!#REF!,"")</f>
        <v/>
      </c>
      <c r="M22" s="16" t="str">
        <f>IFERROR('pub_output=csv'!#REF!,"")</f>
        <v/>
      </c>
      <c r="N22" s="16" t="str">
        <f>IFERROR('pub_output=csv'!H20,"")</f>
        <v/>
      </c>
      <c r="O22" s="16">
        <f>IFERROR('pub_output=csv'!I20,"")</f>
        <v>0</v>
      </c>
      <c r="P22" s="6" t="str">
        <f t="shared" si="6"/>
        <v>Пенза (ООО «НАКС-Пенза»)</v>
      </c>
      <c r="Q22" s="6" t="str">
        <f t="shared" si="16"/>
        <v>+7(8412)20-37-40
penza@naks.ru</v>
      </c>
      <c r="R22" s="6" t="str">
        <f t="shared" si="17"/>
        <v>20.11-22.11.2024</v>
      </c>
      <c r="S22" s="6">
        <f t="shared" si="7"/>
        <v>1</v>
      </c>
      <c r="T22" s="6">
        <f t="shared" si="8"/>
        <v>1</v>
      </c>
      <c r="U22" s="6" t="str">
        <f t="shared" si="9"/>
        <v/>
      </c>
      <c r="V22" s="6" t="str">
        <f t="shared" si="10"/>
        <v/>
      </c>
      <c r="W22" s="6" t="str">
        <f t="shared" si="11"/>
        <v/>
      </c>
      <c r="X22" s="6" t="str">
        <f t="shared" si="12"/>
        <v/>
      </c>
      <c r="Y22" s="6" t="str">
        <f t="shared" si="13"/>
        <v/>
      </c>
      <c r="Z22" s="6" t="str">
        <f t="shared" si="14"/>
        <v/>
      </c>
      <c r="AA22" s="6" t="str">
        <f t="shared" si="15"/>
        <v/>
      </c>
      <c r="AB22" s="6">
        <f t="shared" si="3"/>
        <v>2</v>
      </c>
    </row>
    <row r="23" spans="1:28" s="6" customFormat="1" ht="25.5" x14ac:dyDescent="0.25">
      <c r="A23" s="6" t="str">
        <f>IFERROR('pub_output=csv'!B21,"")</f>
        <v>Пермь (ЗАО «ЗУАЦ»)</v>
      </c>
      <c r="B23" s="6" t="str">
        <f t="shared" si="4"/>
        <v>ЗАО «ЗУАЦ»</v>
      </c>
      <c r="C23" s="5" t="str">
        <f t="shared" si="5"/>
        <v>Пермь</v>
      </c>
      <c r="D23" s="5" t="str">
        <f>IFERROR('pub_output=csv'!K21,"")</f>
        <v>+7 (342) 206-05-71
 acsnk-15@yandex.ru</v>
      </c>
      <c r="E23" s="5" t="str">
        <f>IFERROR('pub_output=csv'!J21,"")</f>
        <v>18.03-21.03.2025</v>
      </c>
      <c r="F23" s="9"/>
      <c r="G23" s="16" t="str">
        <f>IFERROR('pub_output=csv'!C21,"")</f>
        <v>1</v>
      </c>
      <c r="H23" s="16" t="str">
        <f>IFERROR('pub_output=csv'!D21,"")</f>
        <v>1</v>
      </c>
      <c r="I23" s="16" t="str">
        <f>IFERROR('pub_output=csv'!E21,"")</f>
        <v>1</v>
      </c>
      <c r="J23" s="16" t="str">
        <f>IFERROR('pub_output=csv'!F21,"")</f>
        <v/>
      </c>
      <c r="K23" s="16" t="str">
        <f>IFERROR('pub_output=csv'!G21,"")</f>
        <v/>
      </c>
      <c r="L23" s="16" t="str">
        <f>IFERROR('pub_output=csv'!#REF!,"")</f>
        <v/>
      </c>
      <c r="M23" s="16" t="str">
        <f>IFERROR('pub_output=csv'!#REF!,"")</f>
        <v/>
      </c>
      <c r="N23" s="16" t="str">
        <f>IFERROR('pub_output=csv'!H21,"")</f>
        <v>1</v>
      </c>
      <c r="O23" s="16">
        <f>IFERROR('pub_output=csv'!I21,"")</f>
        <v>0</v>
      </c>
      <c r="P23" s="6" t="str">
        <f t="shared" si="6"/>
        <v>Пермь (ЗАО «ЗУАЦ»)</v>
      </c>
      <c r="Q23" s="6" t="str">
        <f t="shared" si="16"/>
        <v>+7 (342) 206-05-71
 acsnk-15@yandex.ru</v>
      </c>
      <c r="R23" s="6" t="str">
        <f t="shared" si="17"/>
        <v>18.03-21.03.2025</v>
      </c>
      <c r="S23" s="6">
        <f t="shared" si="7"/>
        <v>1</v>
      </c>
      <c r="T23" s="6">
        <f t="shared" si="8"/>
        <v>1</v>
      </c>
      <c r="U23" s="6">
        <f t="shared" si="9"/>
        <v>1</v>
      </c>
      <c r="V23" s="6" t="str">
        <f t="shared" si="10"/>
        <v/>
      </c>
      <c r="W23" s="6" t="str">
        <f t="shared" si="11"/>
        <v/>
      </c>
      <c r="X23" s="6" t="str">
        <f t="shared" si="12"/>
        <v/>
      </c>
      <c r="Y23" s="6" t="str">
        <f t="shared" si="13"/>
        <v/>
      </c>
      <c r="Z23" s="6">
        <f t="shared" si="14"/>
        <v>1</v>
      </c>
      <c r="AA23" s="6" t="str">
        <f t="shared" si="15"/>
        <v/>
      </c>
      <c r="AB23" s="6">
        <f t="shared" si="3"/>
        <v>4</v>
      </c>
    </row>
    <row r="24" spans="1:28" s="6" customFormat="1" ht="38.25" x14ac:dyDescent="0.25">
      <c r="A24" s="6" t="str">
        <f>IFERROR('pub_output=csv'!B22,"")</f>
        <v>Петропавловск-Камчатский (ООО НПП «КОМПЛЕКС»)</v>
      </c>
      <c r="B24" s="6" t="str">
        <f t="shared" si="4"/>
        <v>ООО НПП «КОМПЛЕКС»</v>
      </c>
      <c r="C24" s="5" t="str">
        <f t="shared" si="5"/>
        <v>Петропавловск-Камчатский</v>
      </c>
      <c r="D24" s="5" t="str">
        <f>IFERROR('pub_output=csv'!K22,"")</f>
        <v>+7 (4152) 30-71-81 
KhizevaEA@nppkomplex.ru</v>
      </c>
      <c r="E24" s="5" t="str">
        <f>IFERROR('pub_output=csv'!J22,"")</f>
        <v>24.02-28.02.2025</v>
      </c>
      <c r="F24" s="9"/>
      <c r="G24" s="16">
        <f>IFERROR('pub_output=csv'!C22,"")</f>
        <v>1</v>
      </c>
      <c r="H24" s="16">
        <f>IFERROR('pub_output=csv'!D22,"")</f>
        <v>1</v>
      </c>
      <c r="I24" s="16">
        <f>IFERROR('pub_output=csv'!E22,"")</f>
        <v>1</v>
      </c>
      <c r="J24" s="16" t="str">
        <f>IFERROR('pub_output=csv'!F22,"")</f>
        <v/>
      </c>
      <c r="K24" s="16" t="str">
        <f>IFERROR('pub_output=csv'!G22,"")</f>
        <v/>
      </c>
      <c r="L24" s="16" t="str">
        <f>IFERROR('pub_output=csv'!#REF!,"")</f>
        <v/>
      </c>
      <c r="M24" s="16" t="str">
        <f>IFERROR('pub_output=csv'!#REF!,"")</f>
        <v/>
      </c>
      <c r="N24" s="16" t="str">
        <f>IFERROR('pub_output=csv'!H22,"")</f>
        <v/>
      </c>
      <c r="O24" s="16">
        <f>IFERROR('pub_output=csv'!I22,"")</f>
        <v>0</v>
      </c>
      <c r="P24" s="6" t="str">
        <f t="shared" si="6"/>
        <v>Петропавловск-Камчатский (ООО НПП «КОМПЛЕКС»)</v>
      </c>
      <c r="Q24" s="6" t="str">
        <f t="shared" si="16"/>
        <v>+7 (4152) 30-71-81 
KhizevaEA@nppkomplex.ru</v>
      </c>
      <c r="R24" s="6" t="str">
        <f t="shared" si="17"/>
        <v>24.02-28.02.2025</v>
      </c>
      <c r="S24" s="6">
        <f t="shared" si="7"/>
        <v>1</v>
      </c>
      <c r="T24" s="6">
        <f t="shared" si="8"/>
        <v>1</v>
      </c>
      <c r="U24" s="6">
        <f t="shared" si="9"/>
        <v>1</v>
      </c>
      <c r="V24" s="6" t="str">
        <f t="shared" si="10"/>
        <v/>
      </c>
      <c r="W24" s="6" t="str">
        <f t="shared" si="11"/>
        <v/>
      </c>
      <c r="X24" s="6" t="str">
        <f t="shared" si="12"/>
        <v/>
      </c>
      <c r="Y24" s="6" t="str">
        <f t="shared" si="13"/>
        <v/>
      </c>
      <c r="Z24" s="6" t="str">
        <f t="shared" si="14"/>
        <v/>
      </c>
      <c r="AA24" s="6" t="str">
        <f t="shared" si="15"/>
        <v/>
      </c>
      <c r="AB24" s="6">
        <f t="shared" si="3"/>
        <v>3</v>
      </c>
    </row>
    <row r="25" spans="1:28" s="6" customFormat="1" ht="26.25" customHeight="1" x14ac:dyDescent="0.25">
      <c r="A25" s="6" t="str">
        <f>IFERROR('pub_output=csv'!B23,"")</f>
        <v>Ростов-на-Дону (ООО «ГОССп ЮР»)</v>
      </c>
      <c r="B25" s="6" t="str">
        <f t="shared" si="4"/>
        <v>ООО «ГОССп ЮР»</v>
      </c>
      <c r="C25" s="5" t="str">
        <f t="shared" si="5"/>
        <v>Ростов-на-Дону</v>
      </c>
      <c r="D25" s="5" t="str">
        <f>IFERROR('pub_output=csv'!K23,"")</f>
        <v>+7 (863) 333-01-23 
 gac-ur@yandex.ru</v>
      </c>
      <c r="E25" s="5" t="str">
        <f>IFERROR('pub_output=csv'!J23,"")</f>
        <v>05.03-06.03.2025</v>
      </c>
      <c r="F25" s="9"/>
      <c r="G25" s="16" t="str">
        <f>IFERROR('pub_output=csv'!C23,"")</f>
        <v>1</v>
      </c>
      <c r="H25" s="16" t="str">
        <f>IFERROR('pub_output=csv'!D23,"")</f>
        <v>1</v>
      </c>
      <c r="I25" s="16" t="str">
        <f>IFERROR('pub_output=csv'!E23,"")</f>
        <v>1</v>
      </c>
      <c r="J25" s="16" t="str">
        <f>IFERROR('pub_output=csv'!F23,"")</f>
        <v/>
      </c>
      <c r="K25" s="16" t="str">
        <f>IFERROR('pub_output=csv'!G23,"")</f>
        <v/>
      </c>
      <c r="L25" s="16" t="str">
        <f>IFERROR('pub_output=csv'!#REF!,"")</f>
        <v/>
      </c>
      <c r="M25" s="16" t="str">
        <f>IFERROR('pub_output=csv'!#REF!,"")</f>
        <v/>
      </c>
      <c r="N25" s="16" t="str">
        <f>IFERROR('pub_output=csv'!H23,"")</f>
        <v/>
      </c>
      <c r="O25" s="16">
        <f>IFERROR('pub_output=csv'!I23,"")</f>
        <v>0</v>
      </c>
      <c r="P25" s="6" t="str">
        <f t="shared" si="6"/>
        <v>Ростов-на-Дону (ООО «ГОССп ЮР»)</v>
      </c>
      <c r="Q25" s="6" t="str">
        <f t="shared" si="16"/>
        <v>+7 (863) 333-01-23 
 gac-ur@yandex.ru</v>
      </c>
      <c r="R25" s="6" t="str">
        <f t="shared" si="17"/>
        <v>05.03-06.03.2025</v>
      </c>
      <c r="S25" s="6">
        <f t="shared" si="7"/>
        <v>1</v>
      </c>
      <c r="T25" s="6">
        <f t="shared" si="8"/>
        <v>1</v>
      </c>
      <c r="U25" s="6">
        <f t="shared" si="9"/>
        <v>1</v>
      </c>
      <c r="V25" s="6" t="str">
        <f t="shared" si="10"/>
        <v/>
      </c>
      <c r="W25" s="6" t="str">
        <f t="shared" si="11"/>
        <v/>
      </c>
      <c r="X25" s="6" t="str">
        <f t="shared" si="12"/>
        <v/>
      </c>
      <c r="Y25" s="6" t="str">
        <f t="shared" si="13"/>
        <v/>
      </c>
      <c r="Z25" s="6" t="str">
        <f t="shared" si="14"/>
        <v/>
      </c>
      <c r="AA25" s="6" t="str">
        <f t="shared" si="15"/>
        <v/>
      </c>
      <c r="AB25" s="6">
        <f t="shared" si="3"/>
        <v>3</v>
      </c>
    </row>
    <row r="26" spans="1:28" s="6" customFormat="1" ht="25.5" x14ac:dyDescent="0.25">
      <c r="A26" s="6" t="str">
        <f>IFERROR('pub_output=csv'!B24,"")</f>
        <v>Санкт-Петербург (ООО «СЗ АНТЦ «Энергомонтаж»)</v>
      </c>
      <c r="B26" s="6" t="str">
        <f t="shared" si="4"/>
        <v>ООО «СЗ АНТЦ «Энергомонтаж»</v>
      </c>
      <c r="C26" s="5" t="str">
        <f t="shared" si="5"/>
        <v>Санкт-Петербург</v>
      </c>
      <c r="D26" s="5" t="str">
        <f>IFERROR('pub_output=csv'!K24,"")</f>
        <v>+7 (812) 245-69-64 
 mail@antcszem.ru</v>
      </c>
      <c r="E26" s="5" t="str">
        <f>IFERROR('pub_output=csv'!J24,"")</f>
        <v>28.01-31.01.2025</v>
      </c>
      <c r="F26" s="9"/>
      <c r="G26" s="16" t="str">
        <f>IFERROR('pub_output=csv'!C24,"")</f>
        <v>1</v>
      </c>
      <c r="H26" s="16" t="str">
        <f>IFERROR('pub_output=csv'!D24,"")</f>
        <v>1</v>
      </c>
      <c r="I26" s="16" t="str">
        <f>IFERROR('pub_output=csv'!E24,"")</f>
        <v>1</v>
      </c>
      <c r="J26" s="16" t="str">
        <f>IFERROR('pub_output=csv'!F24,"")</f>
        <v>1</v>
      </c>
      <c r="K26" s="16" t="str">
        <f>IFERROR('pub_output=csv'!G24,"")</f>
        <v>1</v>
      </c>
      <c r="L26" s="16" t="str">
        <f>IFERROR('pub_output=csv'!#REF!,"")</f>
        <v/>
      </c>
      <c r="M26" s="16" t="str">
        <f>IFERROR('pub_output=csv'!#REF!,"")</f>
        <v/>
      </c>
      <c r="N26" s="16">
        <f>IFERROR('pub_output=csv'!H24,"")</f>
        <v>1</v>
      </c>
      <c r="O26" s="16">
        <f>IFERROR('pub_output=csv'!I24,"")</f>
        <v>0</v>
      </c>
      <c r="P26" s="6" t="str">
        <f t="shared" si="6"/>
        <v>Санкт-Петербург (ООО «СЗ АНТЦ «Энергомонтаж»)</v>
      </c>
      <c r="Q26" s="6" t="str">
        <f t="shared" si="16"/>
        <v>+7 (812) 245-69-64 
 mail@antcszem.ru</v>
      </c>
      <c r="R26" s="6" t="str">
        <f t="shared" si="17"/>
        <v>28.01-31.01.2025</v>
      </c>
      <c r="S26" s="6">
        <f t="shared" si="7"/>
        <v>1</v>
      </c>
      <c r="T26" s="6">
        <f t="shared" si="8"/>
        <v>1</v>
      </c>
      <c r="U26" s="6">
        <f t="shared" si="9"/>
        <v>1</v>
      </c>
      <c r="V26" s="6">
        <f t="shared" si="10"/>
        <v>1</v>
      </c>
      <c r="W26" s="6">
        <f t="shared" si="11"/>
        <v>1</v>
      </c>
      <c r="X26" s="6" t="str">
        <f t="shared" si="12"/>
        <v/>
      </c>
      <c r="Y26" s="6" t="str">
        <f t="shared" si="13"/>
        <v/>
      </c>
      <c r="Z26" s="6">
        <f t="shared" si="14"/>
        <v>1</v>
      </c>
      <c r="AA26" s="6" t="str">
        <f t="shared" si="15"/>
        <v/>
      </c>
      <c r="AB26" s="6">
        <f t="shared" si="3"/>
        <v>6</v>
      </c>
    </row>
    <row r="27" spans="1:28" s="6" customFormat="1" ht="25.5" x14ac:dyDescent="0.25">
      <c r="A27" s="6" t="str">
        <f>IFERROR('pub_output=csv'!B25,"")</f>
        <v>Саранск (ООО «Центр СМТК»)</v>
      </c>
      <c r="B27" s="6" t="str">
        <f t="shared" si="4"/>
        <v>ООО «Центр СМТК»</v>
      </c>
      <c r="C27" s="5" t="str">
        <f t="shared" si="5"/>
        <v>Саранск</v>
      </c>
      <c r="D27" s="5" t="str">
        <f>IFERROR('pub_output=csv'!K25,"")</f>
        <v>+7 (8342) 23-35-81 
 smtksaransk@naks.ru</v>
      </c>
      <c r="E27" s="5" t="str">
        <f>IFERROR('pub_output=csv'!J25,"")</f>
        <v>14.11-16.11.2024</v>
      </c>
      <c r="F27" s="9"/>
      <c r="G27" s="16" t="str">
        <f>IFERROR('pub_output=csv'!C25,"")</f>
        <v>1</v>
      </c>
      <c r="H27" s="16" t="str">
        <f>IFERROR('pub_output=csv'!D25,"")</f>
        <v>1</v>
      </c>
      <c r="I27" s="16" t="str">
        <f>IFERROR('pub_output=csv'!E25,"")</f>
        <v>1</v>
      </c>
      <c r="J27" s="16" t="str">
        <f>IFERROR('pub_output=csv'!F25,"")</f>
        <v/>
      </c>
      <c r="K27" s="16" t="str">
        <f>IFERROR('pub_output=csv'!G25,"")</f>
        <v/>
      </c>
      <c r="L27" s="16" t="str">
        <f>IFERROR('pub_output=csv'!#REF!,"")</f>
        <v/>
      </c>
      <c r="M27" s="16" t="str">
        <f>IFERROR('pub_output=csv'!#REF!,"")</f>
        <v/>
      </c>
      <c r="N27" s="16" t="str">
        <f>IFERROR('pub_output=csv'!H25,"")</f>
        <v/>
      </c>
      <c r="O27" s="16">
        <f>IFERROR('pub_output=csv'!I25,"")</f>
        <v>0</v>
      </c>
      <c r="P27" s="6" t="str">
        <f t="shared" si="6"/>
        <v>Саранск (ООО «Центр СМТК»)</v>
      </c>
      <c r="Q27" s="6" t="str">
        <f t="shared" si="16"/>
        <v>+7 (8342) 23-35-81 
 smtksaransk@naks.ru</v>
      </c>
      <c r="R27" s="6" t="str">
        <f t="shared" si="17"/>
        <v>14.11-16.11.2024</v>
      </c>
      <c r="S27" s="6">
        <f t="shared" si="7"/>
        <v>1</v>
      </c>
      <c r="T27" s="6">
        <f t="shared" si="8"/>
        <v>1</v>
      </c>
      <c r="U27" s="6">
        <f t="shared" si="9"/>
        <v>1</v>
      </c>
      <c r="V27" s="6" t="str">
        <f t="shared" si="10"/>
        <v/>
      </c>
      <c r="W27" s="6" t="str">
        <f t="shared" si="11"/>
        <v/>
      </c>
      <c r="X27" s="6" t="str">
        <f t="shared" si="12"/>
        <v/>
      </c>
      <c r="Y27" s="6" t="str">
        <f t="shared" si="13"/>
        <v/>
      </c>
      <c r="Z27" s="6" t="str">
        <f t="shared" si="14"/>
        <v/>
      </c>
      <c r="AA27" s="6" t="str">
        <f t="shared" si="15"/>
        <v/>
      </c>
      <c r="AB27" s="6">
        <f t="shared" si="3"/>
        <v>3</v>
      </c>
    </row>
    <row r="28" spans="1:28" s="6" customFormat="1" ht="25.5" x14ac:dyDescent="0.25">
      <c r="A28" s="6" t="str">
        <f>IFERROR('pub_output=csv'!B26,"")</f>
        <v>Саратов (ООО «НАКС-Саратов»)</v>
      </c>
      <c r="B28" s="6" t="str">
        <f t="shared" si="4"/>
        <v>ООО «НАКС-Саратов»</v>
      </c>
      <c r="C28" s="5" t="str">
        <f t="shared" si="5"/>
        <v>Саратов</v>
      </c>
      <c r="D28" s="5" t="str">
        <f>IFERROR('pub_output=csv'!K26,"")</f>
        <v>+7(8452) 39-96-88 
saratov@naks.ru</v>
      </c>
      <c r="E28" s="5" t="str">
        <f>IFERROR('pub_output=csv'!J26,"")</f>
        <v>28.10-31.10.2024</v>
      </c>
      <c r="F28" s="9"/>
      <c r="G28" s="16" t="str">
        <f>IFERROR('pub_output=csv'!C26,"")</f>
        <v>1</v>
      </c>
      <c r="H28" s="16" t="str">
        <f>IFERROR('pub_output=csv'!D26,"")</f>
        <v>1</v>
      </c>
      <c r="I28" s="16" t="str">
        <f>IFERROR('pub_output=csv'!E26,"")</f>
        <v>1</v>
      </c>
      <c r="J28" s="16" t="str">
        <f>IFERROR('pub_output=csv'!F26,"")</f>
        <v/>
      </c>
      <c r="K28" s="16" t="str">
        <f>IFERROR('pub_output=csv'!G26,"")</f>
        <v/>
      </c>
      <c r="L28" s="16" t="str">
        <f>IFERROR('pub_output=csv'!#REF!,"")</f>
        <v/>
      </c>
      <c r="M28" s="16" t="str">
        <f>IFERROR('pub_output=csv'!#REF!,"")</f>
        <v/>
      </c>
      <c r="N28" s="16" t="str">
        <f>IFERROR('pub_output=csv'!H26,"")</f>
        <v/>
      </c>
      <c r="O28" s="16">
        <f>IFERROR('pub_output=csv'!I26,"")</f>
        <v>0</v>
      </c>
      <c r="P28" s="6" t="str">
        <f t="shared" si="6"/>
        <v>Саратов (ООО «НАКС-Саратов»)</v>
      </c>
      <c r="Q28" s="6" t="str">
        <f t="shared" si="16"/>
        <v>+7(8452) 39-96-88 
saratov@naks.ru</v>
      </c>
      <c r="R28" s="6" t="str">
        <f t="shared" si="17"/>
        <v>28.10-31.10.2024</v>
      </c>
      <c r="S28" s="6">
        <f t="shared" si="7"/>
        <v>1</v>
      </c>
      <c r="T28" s="6">
        <f t="shared" si="8"/>
        <v>1</v>
      </c>
      <c r="U28" s="6">
        <f t="shared" si="9"/>
        <v>1</v>
      </c>
      <c r="V28" s="6" t="str">
        <f t="shared" si="10"/>
        <v/>
      </c>
      <c r="W28" s="6" t="str">
        <f t="shared" si="11"/>
        <v/>
      </c>
      <c r="X28" s="6" t="str">
        <f t="shared" si="12"/>
        <v/>
      </c>
      <c r="Y28" s="6" t="str">
        <f t="shared" si="13"/>
        <v/>
      </c>
      <c r="Z28" s="6" t="str">
        <f t="shared" si="14"/>
        <v/>
      </c>
      <c r="AA28" s="6" t="str">
        <f t="shared" si="15"/>
        <v/>
      </c>
      <c r="AB28" s="6">
        <f t="shared" si="3"/>
        <v>3</v>
      </c>
    </row>
    <row r="29" spans="1:28" s="6" customFormat="1" ht="25.5" x14ac:dyDescent="0.25">
      <c r="A29" s="6" t="str">
        <f>IFERROR('pub_output=csv'!B27,"")</f>
        <v>Сургут (ООО «НЕФТЕХИМПРОМЭКСПЕРТ»)</v>
      </c>
      <c r="B29" s="6" t="str">
        <f t="shared" si="4"/>
        <v>ООО «НЕФТЕХИМПРОМЭКСПЕРТ»</v>
      </c>
      <c r="C29" s="5" t="str">
        <f t="shared" si="5"/>
        <v>Сургут</v>
      </c>
      <c r="D29" s="5" t="str">
        <f>IFERROR('pub_output=csv'!K27,"")</f>
        <v>+7 (3462) 777-616 
nhpe@mail.ru</v>
      </c>
      <c r="E29" s="5" t="str">
        <f>IFERROR('pub_output=csv'!J27,"")</f>
        <v>20.01-24.01.2025</v>
      </c>
      <c r="F29" s="9"/>
      <c r="G29" s="16">
        <f>IFERROR('pub_output=csv'!C27,"")</f>
        <v>1</v>
      </c>
      <c r="H29" s="16">
        <f>IFERROR('pub_output=csv'!D27,"")</f>
        <v>1</v>
      </c>
      <c r="I29" s="16">
        <f>IFERROR('pub_output=csv'!E27,"")</f>
        <v>1</v>
      </c>
      <c r="J29" s="16" t="str">
        <f>IFERROR('pub_output=csv'!F27,"")</f>
        <v/>
      </c>
      <c r="K29" s="16" t="str">
        <f>IFERROR('pub_output=csv'!G27,"")</f>
        <v/>
      </c>
      <c r="L29" s="16" t="str">
        <f>IFERROR('pub_output=csv'!#REF!,"")</f>
        <v/>
      </c>
      <c r="M29" s="16" t="str">
        <f>IFERROR('pub_output=csv'!#REF!,"")</f>
        <v/>
      </c>
      <c r="N29" s="16" t="str">
        <f>IFERROR('pub_output=csv'!H27,"")</f>
        <v/>
      </c>
      <c r="O29" s="16">
        <f>IFERROR('pub_output=csv'!I27,"")</f>
        <v>0</v>
      </c>
      <c r="P29" s="6" t="str">
        <f t="shared" si="6"/>
        <v>Сургут (ООО «НЕФТЕХИМПРОМЭКСПЕРТ»)</v>
      </c>
      <c r="Q29" s="6" t="str">
        <f t="shared" si="16"/>
        <v>+7 (3462) 777-616 
nhpe@mail.ru</v>
      </c>
      <c r="R29" s="6" t="str">
        <f t="shared" si="17"/>
        <v>20.01-24.01.2025</v>
      </c>
      <c r="S29" s="6">
        <f t="shared" si="7"/>
        <v>1</v>
      </c>
      <c r="T29" s="6">
        <f t="shared" si="8"/>
        <v>1</v>
      </c>
      <c r="U29" s="6">
        <f t="shared" si="9"/>
        <v>1</v>
      </c>
      <c r="V29" s="6" t="str">
        <f t="shared" si="10"/>
        <v/>
      </c>
      <c r="W29" s="6" t="str">
        <f t="shared" si="11"/>
        <v/>
      </c>
      <c r="X29" s="6" t="str">
        <f t="shared" si="12"/>
        <v/>
      </c>
      <c r="Y29" s="6" t="str">
        <f t="shared" si="13"/>
        <v/>
      </c>
      <c r="Z29" s="6" t="str">
        <f t="shared" si="14"/>
        <v/>
      </c>
      <c r="AA29" s="6" t="str">
        <f t="shared" si="15"/>
        <v/>
      </c>
      <c r="AB29" s="6">
        <f t="shared" si="3"/>
        <v>3</v>
      </c>
    </row>
    <row r="30" spans="1:28" s="6" customFormat="1" ht="25.5" x14ac:dyDescent="0.25">
      <c r="A30" s="6" t="str">
        <f>IFERROR('pub_output=csv'!B28,"")</f>
        <v>Тула (ООО "АЦ ПРОМЭКСПЕРТ")</v>
      </c>
      <c r="B30" s="6" t="str">
        <f t="shared" si="4"/>
        <v>ООО "АЦ ПРОМЭКСПЕРТ"</v>
      </c>
      <c r="C30" s="5" t="str">
        <f t="shared" si="5"/>
        <v>Тула</v>
      </c>
      <c r="D30" s="5" t="str">
        <f>IFERROR('pub_output=csv'!K28,"")</f>
        <v>+(4872) 56-81-26
tula@naks.ru</v>
      </c>
      <c r="E30" s="5" t="str">
        <f>IFERROR('pub_output=csv'!J28,"")</f>
        <v>17.03-20.03.2025</v>
      </c>
      <c r="F30" s="9"/>
      <c r="G30" s="16" t="str">
        <f>IFERROR('pub_output=csv'!C28,"")</f>
        <v>1</v>
      </c>
      <c r="H30" s="16" t="str">
        <f>IFERROR('pub_output=csv'!D28,"")</f>
        <v>1</v>
      </c>
      <c r="I30" s="16" t="str">
        <f>IFERROR('pub_output=csv'!E28,"")</f>
        <v>1</v>
      </c>
      <c r="J30" s="16" t="str">
        <f>IFERROR('pub_output=csv'!F28,"")</f>
        <v/>
      </c>
      <c r="K30" s="16" t="str">
        <f>IFERROR('pub_output=csv'!G28,"")</f>
        <v/>
      </c>
      <c r="L30" s="16" t="str">
        <f>IFERROR('pub_output=csv'!#REF!,"")</f>
        <v/>
      </c>
      <c r="M30" s="16" t="str">
        <f>IFERROR('pub_output=csv'!#REF!,"")</f>
        <v/>
      </c>
      <c r="N30" s="16" t="str">
        <f>IFERROR('pub_output=csv'!H28,"")</f>
        <v/>
      </c>
      <c r="O30" s="16">
        <f>IFERROR('pub_output=csv'!I28,"")</f>
        <v>0</v>
      </c>
      <c r="P30" s="6" t="str">
        <f t="shared" si="6"/>
        <v>Тула (ООО "АЦ ПРОМЭКСПЕРТ")</v>
      </c>
      <c r="Q30" s="6" t="str">
        <f t="shared" si="16"/>
        <v>+(4872) 56-81-26
tula@naks.ru</v>
      </c>
      <c r="R30" s="6" t="str">
        <f t="shared" si="17"/>
        <v>17.03-20.03.2025</v>
      </c>
      <c r="S30" s="6">
        <f t="shared" si="7"/>
        <v>1</v>
      </c>
      <c r="T30" s="6">
        <f t="shared" si="8"/>
        <v>1</v>
      </c>
      <c r="U30" s="6">
        <f t="shared" si="9"/>
        <v>1</v>
      </c>
      <c r="V30" s="6" t="str">
        <f t="shared" si="10"/>
        <v/>
      </c>
      <c r="W30" s="6" t="str">
        <f t="shared" si="11"/>
        <v/>
      </c>
      <c r="X30" s="6" t="str">
        <f t="shared" si="12"/>
        <v/>
      </c>
      <c r="Y30" s="6" t="str">
        <f t="shared" si="13"/>
        <v/>
      </c>
      <c r="Z30" s="6" t="str">
        <f t="shared" si="14"/>
        <v/>
      </c>
      <c r="AA30" s="6" t="str">
        <f t="shared" si="15"/>
        <v/>
      </c>
      <c r="AB30" s="6">
        <f t="shared" si="3"/>
        <v>3</v>
      </c>
    </row>
    <row r="31" spans="1:28" s="6" customFormat="1" ht="25.5" x14ac:dyDescent="0.25">
      <c r="A31" s="6" t="str">
        <f>IFERROR('pub_output=csv'!B29,"")</f>
        <v>Тверь (ООО «НАКС-ТВЕРЬ»)</v>
      </c>
      <c r="B31" s="6" t="str">
        <f t="shared" si="4"/>
        <v>ООО «НАКС-ТВЕРЬ»</v>
      </c>
      <c r="C31" s="5" t="str">
        <f t="shared" si="5"/>
        <v>Тверь</v>
      </c>
      <c r="D31" s="5" t="str">
        <f>IFERROR('pub_output=csv'!K29,"")</f>
        <v>+7 (495) 532-77-22 
infotver@naks.ru</v>
      </c>
      <c r="E31" s="5" t="str">
        <f>IFERROR('pub_output=csv'!J29,"")</f>
        <v>19.03-21.03.2025</v>
      </c>
      <c r="F31" s="9"/>
      <c r="G31" s="16" t="str">
        <f>IFERROR('pub_output=csv'!C29,"")</f>
        <v>1</v>
      </c>
      <c r="H31" s="16" t="str">
        <f>IFERROR('pub_output=csv'!D29,"")</f>
        <v>1</v>
      </c>
      <c r="I31" s="16" t="str">
        <f>IFERROR('pub_output=csv'!E29,"")</f>
        <v>1</v>
      </c>
      <c r="J31" s="16" t="str">
        <f>IFERROR('pub_output=csv'!F29,"")</f>
        <v/>
      </c>
      <c r="K31" s="16" t="str">
        <f>IFERROR('pub_output=csv'!G29,"")</f>
        <v/>
      </c>
      <c r="L31" s="16" t="str">
        <f>IFERROR('pub_output=csv'!#REF!,"")</f>
        <v/>
      </c>
      <c r="M31" s="16" t="str">
        <f>IFERROR('pub_output=csv'!#REF!,"")</f>
        <v/>
      </c>
      <c r="N31" s="16" t="str">
        <f>IFERROR('pub_output=csv'!H29,"")</f>
        <v/>
      </c>
      <c r="O31" s="16">
        <f>IFERROR('pub_output=csv'!I29,"")</f>
        <v>0</v>
      </c>
      <c r="P31" s="6" t="str">
        <f t="shared" si="6"/>
        <v>Тверь (ООО «НАКС-ТВЕРЬ»)</v>
      </c>
      <c r="Q31" s="6" t="str">
        <f t="shared" si="16"/>
        <v>+7 (495) 532-77-22 
infotver@naks.ru</v>
      </c>
      <c r="R31" s="6" t="str">
        <f t="shared" si="17"/>
        <v>19.03-21.03.2025</v>
      </c>
      <c r="S31" s="6">
        <f t="shared" si="7"/>
        <v>1</v>
      </c>
      <c r="T31" s="6">
        <f t="shared" si="8"/>
        <v>1</v>
      </c>
      <c r="U31" s="6">
        <f t="shared" si="9"/>
        <v>1</v>
      </c>
      <c r="V31" s="6" t="str">
        <f t="shared" si="10"/>
        <v/>
      </c>
      <c r="W31" s="6" t="str">
        <f t="shared" si="11"/>
        <v/>
      </c>
      <c r="X31" s="6" t="str">
        <f t="shared" si="12"/>
        <v/>
      </c>
      <c r="Y31" s="6" t="str">
        <f t="shared" si="13"/>
        <v/>
      </c>
      <c r="Z31" s="6" t="str">
        <f t="shared" si="14"/>
        <v/>
      </c>
      <c r="AA31" s="6" t="str">
        <f t="shared" si="15"/>
        <v/>
      </c>
      <c r="AB31" s="6">
        <f t="shared" si="3"/>
        <v>3</v>
      </c>
    </row>
    <row r="32" spans="1:28" s="6" customFormat="1" ht="25.5" x14ac:dyDescent="0.25">
      <c r="A32" s="6" t="str">
        <f>IFERROR('pub_output=csv'!B30,"")</f>
        <v>Тольятти (ООО «ССДЦ «Дельта»)</v>
      </c>
      <c r="B32" s="6" t="str">
        <f t="shared" si="4"/>
        <v>ООО «ССДЦ «Дельта»</v>
      </c>
      <c r="C32" s="5" t="str">
        <f t="shared" si="5"/>
        <v>Тольятти</v>
      </c>
      <c r="D32" s="5" t="str">
        <f>IFERROR('pub_output=csv'!K30,"")</f>
        <v>+7 (8482) 55-57-42 
 ssdc-delta@yandex.ru</v>
      </c>
      <c r="E32" s="5" t="str">
        <f>IFERROR('pub_output=csv'!J30,"")</f>
        <v>18.03-19.03.2025</v>
      </c>
      <c r="F32" s="9"/>
      <c r="G32" s="16" t="str">
        <f>IFERROR('pub_output=csv'!C30,"")</f>
        <v>1</v>
      </c>
      <c r="H32" s="16">
        <f>IFERROR('pub_output=csv'!D30,"")</f>
        <v>1</v>
      </c>
      <c r="I32" s="16">
        <f>IFERROR('pub_output=csv'!E30,"")</f>
        <v>1</v>
      </c>
      <c r="J32" s="16" t="str">
        <f>IFERROR('pub_output=csv'!F30,"")</f>
        <v/>
      </c>
      <c r="K32" s="16" t="str">
        <f>IFERROR('pub_output=csv'!G30,"")</f>
        <v/>
      </c>
      <c r="L32" s="16" t="str">
        <f>IFERROR('pub_output=csv'!#REF!,"")</f>
        <v/>
      </c>
      <c r="M32" s="16" t="str">
        <f>IFERROR('pub_output=csv'!#REF!,"")</f>
        <v/>
      </c>
      <c r="N32" s="16" t="str">
        <f>IFERROR('pub_output=csv'!H30,"")</f>
        <v/>
      </c>
      <c r="O32" s="16">
        <f>IFERROR('pub_output=csv'!I30,"")</f>
        <v>0</v>
      </c>
      <c r="P32" s="6" t="str">
        <f t="shared" si="6"/>
        <v>Тольятти (ООО «ССДЦ «Дельта»)</v>
      </c>
      <c r="Q32" s="6" t="str">
        <f t="shared" si="16"/>
        <v>+7 (8482) 55-57-42 
 ssdc-delta@yandex.ru</v>
      </c>
      <c r="R32" s="6" t="str">
        <f t="shared" si="17"/>
        <v>18.03-19.03.2025</v>
      </c>
      <c r="S32" s="6">
        <f t="shared" si="7"/>
        <v>1</v>
      </c>
      <c r="T32" s="6">
        <f t="shared" si="8"/>
        <v>1</v>
      </c>
      <c r="U32" s="6">
        <f t="shared" si="9"/>
        <v>1</v>
      </c>
      <c r="V32" s="6" t="str">
        <f t="shared" si="10"/>
        <v/>
      </c>
      <c r="W32" s="6" t="str">
        <f t="shared" si="11"/>
        <v/>
      </c>
      <c r="X32" s="6" t="str">
        <f t="shared" si="12"/>
        <v/>
      </c>
      <c r="Y32" s="6" t="str">
        <f t="shared" si="13"/>
        <v/>
      </c>
      <c r="Z32" s="6" t="str">
        <f t="shared" si="14"/>
        <v/>
      </c>
      <c r="AA32" s="6" t="str">
        <f t="shared" si="15"/>
        <v/>
      </c>
      <c r="AB32" s="6">
        <f t="shared" si="3"/>
        <v>3</v>
      </c>
    </row>
    <row r="33" spans="1:28" s="6" customFormat="1" ht="25.5" x14ac:dyDescent="0.25">
      <c r="A33" s="6" t="str">
        <f>IFERROR('pub_output=csv'!B31,"")</f>
        <v>Челябинск (ООО «ЦПС «Сварка и Контроль»)</v>
      </c>
      <c r="B33" s="6" t="str">
        <f t="shared" si="4"/>
        <v>ООО «ЦПС «Сварка и Контроль»</v>
      </c>
      <c r="C33" s="5" t="str">
        <f t="shared" si="5"/>
        <v>Челябинск</v>
      </c>
      <c r="D33" s="5" t="str">
        <f>IFERROR('pub_output=csv'!K31,"")</f>
        <v>+7 (351) 729-94-20 
 centr@svarka74.ru</v>
      </c>
      <c r="E33" s="5" t="str">
        <f>IFERROR('pub_output=csv'!J31,"")</f>
        <v>26.02-27.02.2025</v>
      </c>
      <c r="F33" s="9"/>
      <c r="G33" s="16" t="str">
        <f>IFERROR('pub_output=csv'!C31,"")</f>
        <v>1</v>
      </c>
      <c r="H33" s="16" t="str">
        <f>IFERROR('pub_output=csv'!D31,"")</f>
        <v>1</v>
      </c>
      <c r="I33" s="16" t="str">
        <f>IFERROR('pub_output=csv'!E31,"")</f>
        <v>1</v>
      </c>
      <c r="J33" s="16" t="str">
        <f>IFERROR('pub_output=csv'!F31,"")</f>
        <v/>
      </c>
      <c r="K33" s="16" t="str">
        <f>IFERROR('pub_output=csv'!G31,"")</f>
        <v/>
      </c>
      <c r="L33" s="16" t="str">
        <f>IFERROR('pub_output=csv'!#REF!,"")</f>
        <v/>
      </c>
      <c r="M33" s="16" t="str">
        <f>IFERROR('pub_output=csv'!#REF!,"")</f>
        <v/>
      </c>
      <c r="N33" s="16" t="str">
        <f>IFERROR('pub_output=csv'!H31,"")</f>
        <v/>
      </c>
      <c r="O33" s="16">
        <f>IFERROR('pub_output=csv'!I31,"")</f>
        <v>0</v>
      </c>
      <c r="P33" s="6" t="str">
        <f t="shared" si="6"/>
        <v>Челябинск (ООО «ЦПС «Сварка и Контроль»)</v>
      </c>
      <c r="Q33" s="6" t="str">
        <f t="shared" si="16"/>
        <v>+7 (351) 729-94-20 
 centr@svarka74.ru</v>
      </c>
      <c r="R33" s="6" t="str">
        <f t="shared" si="17"/>
        <v>26.02-27.02.2025</v>
      </c>
      <c r="S33" s="6">
        <f t="shared" si="7"/>
        <v>1</v>
      </c>
      <c r="T33" s="6">
        <f t="shared" si="8"/>
        <v>1</v>
      </c>
      <c r="U33" s="6">
        <f t="shared" si="9"/>
        <v>1</v>
      </c>
      <c r="V33" s="6" t="str">
        <f t="shared" si="10"/>
        <v/>
      </c>
      <c r="W33" s="6" t="str">
        <f t="shared" si="11"/>
        <v/>
      </c>
      <c r="X33" s="6" t="str">
        <f t="shared" si="12"/>
        <v/>
      </c>
      <c r="Y33" s="6" t="str">
        <f t="shared" si="13"/>
        <v/>
      </c>
      <c r="Z33" s="6" t="str">
        <f t="shared" si="14"/>
        <v/>
      </c>
      <c r="AA33" s="6" t="str">
        <f t="shared" si="15"/>
        <v/>
      </c>
      <c r="AB33" s="6">
        <f t="shared" si="3"/>
        <v>3</v>
      </c>
    </row>
    <row r="34" spans="1:28" s="6" customFormat="1" ht="25.5" x14ac:dyDescent="0.25">
      <c r="A34" s="6" t="str">
        <f>IFERROR('pub_output=csv'!B32,"")</f>
        <v>Минск (ОАО «Белгазстрой» - авторизованный этап; ООО «НЕФТЕХИМПРОМЭКСПЕРТ»)</v>
      </c>
      <c r="B34" s="6" t="str">
        <f t="shared" si="4"/>
        <v>ОАО «Белгазстрой» - авторизованный этап; ООО «НЕФТЕХИМПРОМЭКСПЕРТ»</v>
      </c>
      <c r="C34" s="5" t="str">
        <f t="shared" si="5"/>
        <v>Минск</v>
      </c>
      <c r="D34" s="5" t="str">
        <f>IFERROR('pub_output=csv'!K32,"")</f>
        <v>+7 (3462) 777-616
 nhpe@mail.ru</v>
      </c>
      <c r="E34" s="5" t="str">
        <f>IFERROR('pub_output=csv'!J32,"")</f>
        <v>10.03-14.03.2025</v>
      </c>
      <c r="F34" s="9"/>
      <c r="G34" s="16" t="str">
        <f>IFERROR('pub_output=csv'!C32,"")</f>
        <v>1</v>
      </c>
      <c r="H34" s="16" t="str">
        <f>IFERROR('pub_output=csv'!D32,"")</f>
        <v>1</v>
      </c>
      <c r="I34" s="16" t="str">
        <f>IFERROR('pub_output=csv'!E32,"")</f>
        <v>1</v>
      </c>
      <c r="J34" s="16" t="str">
        <f>IFERROR('pub_output=csv'!F32,"")</f>
        <v/>
      </c>
      <c r="K34" s="16" t="str">
        <f>IFERROR('pub_output=csv'!G32,"")</f>
        <v/>
      </c>
      <c r="L34" s="16" t="str">
        <f>IFERROR('pub_output=csv'!#REF!,"")</f>
        <v/>
      </c>
      <c r="M34" s="16" t="str">
        <f>IFERROR('pub_output=csv'!#REF!,"")</f>
        <v/>
      </c>
      <c r="N34" s="16" t="str">
        <f>IFERROR('pub_output=csv'!H32,"")</f>
        <v/>
      </c>
      <c r="O34" s="16">
        <f>IFERROR('pub_output=csv'!I32,"")</f>
        <v>0</v>
      </c>
      <c r="P34" s="6" t="str">
        <f t="shared" si="6"/>
        <v>Минск (ОАО «Белгазстрой» - авторизованный этап; ООО «НЕФТЕХИМПРОМЭКСПЕРТ»)</v>
      </c>
      <c r="Q34" s="28" t="s">
        <v>85</v>
      </c>
      <c r="R34" s="6" t="str">
        <f t="shared" si="17"/>
        <v>10.03-14.03.2025</v>
      </c>
      <c r="S34" s="6">
        <f t="shared" si="7"/>
        <v>1</v>
      </c>
      <c r="T34" s="6">
        <f t="shared" si="8"/>
        <v>1</v>
      </c>
      <c r="U34" s="6">
        <f t="shared" si="9"/>
        <v>1</v>
      </c>
      <c r="V34" s="6" t="str">
        <f t="shared" si="10"/>
        <v/>
      </c>
      <c r="W34" s="6" t="str">
        <f t="shared" si="11"/>
        <v/>
      </c>
      <c r="X34" s="6" t="str">
        <f t="shared" si="12"/>
        <v/>
      </c>
      <c r="Y34" s="6" t="str">
        <f t="shared" si="13"/>
        <v/>
      </c>
      <c r="Z34" s="6" t="str">
        <f t="shared" si="14"/>
        <v/>
      </c>
      <c r="AA34" s="6" t="str">
        <f t="shared" si="15"/>
        <v/>
      </c>
      <c r="AB34" s="6">
        <f t="shared" si="3"/>
        <v>3</v>
      </c>
    </row>
    <row r="35" spans="1:28" s="6" customFormat="1" ht="25.5" x14ac:dyDescent="0.25">
      <c r="A35" s="6" t="str">
        <f>IFERROR('pub_output=csv'!B33,"")</f>
        <v>Уфа (ООО "АЦ СТС")</v>
      </c>
      <c r="B35" s="6" t="str">
        <f t="shared" si="4"/>
        <v>ООО "АЦ СТС"</v>
      </c>
      <c r="C35" s="5" t="str">
        <f t="shared" si="5"/>
        <v>Уфа</v>
      </c>
      <c r="D35" s="5" t="str">
        <f>IFERROR('pub_output=csv'!K33,"")</f>
        <v>+7(919)616-01-19, aslnk@cksrb.ru</v>
      </c>
      <c r="E35" s="5" t="str">
        <f>IFERROR('pub_output=csv'!J33,"")</f>
        <v>11.02-14.02.2025</v>
      </c>
      <c r="F35" s="9"/>
      <c r="G35" s="16" t="str">
        <f>IFERROR('pub_output=csv'!C33,"")</f>
        <v>1</v>
      </c>
      <c r="H35" s="16" t="str">
        <f>IFERROR('pub_output=csv'!D33,"")</f>
        <v>1</v>
      </c>
      <c r="I35" s="16" t="str">
        <f>IFERROR('pub_output=csv'!E33,"")</f>
        <v>1</v>
      </c>
      <c r="J35" s="16" t="str">
        <f>IFERROR('pub_output=csv'!F33,"")</f>
        <v/>
      </c>
      <c r="K35" s="16" t="str">
        <f>IFERROR('pub_output=csv'!G33,"")</f>
        <v/>
      </c>
      <c r="L35" s="16" t="str">
        <f>IFERROR('pub_output=csv'!#REF!,"")</f>
        <v/>
      </c>
      <c r="M35" s="16" t="str">
        <f>IFERROR('pub_output=csv'!#REF!,"")</f>
        <v/>
      </c>
      <c r="N35" s="16" t="str">
        <f>IFERROR('pub_output=csv'!H33,"")</f>
        <v/>
      </c>
      <c r="O35" s="16">
        <f>IFERROR('pub_output=csv'!I33,"")</f>
        <v>0</v>
      </c>
      <c r="P35" s="6" t="str">
        <f t="shared" si="6"/>
        <v>Уфа (ООО "АЦ СТС")</v>
      </c>
      <c r="Q35" s="6" t="str">
        <f t="shared" si="16"/>
        <v>+7(919)616-01-19, aslnk@cksrb.ru</v>
      </c>
      <c r="R35" s="6" t="str">
        <f t="shared" si="17"/>
        <v>11.02-14.02.2025</v>
      </c>
      <c r="S35" s="6">
        <f t="shared" si="7"/>
        <v>1</v>
      </c>
      <c r="T35" s="6">
        <f t="shared" si="8"/>
        <v>1</v>
      </c>
      <c r="U35" s="6">
        <f t="shared" si="9"/>
        <v>1</v>
      </c>
      <c r="V35" s="6" t="str">
        <f t="shared" si="10"/>
        <v/>
      </c>
      <c r="W35" s="6" t="str">
        <f t="shared" si="11"/>
        <v/>
      </c>
      <c r="X35" s="6" t="str">
        <f t="shared" si="12"/>
        <v/>
      </c>
      <c r="Y35" s="6" t="str">
        <f t="shared" si="13"/>
        <v/>
      </c>
      <c r="Z35" s="6" t="str">
        <f t="shared" si="14"/>
        <v/>
      </c>
      <c r="AA35" s="6" t="str">
        <f t="shared" si="15"/>
        <v/>
      </c>
      <c r="AB35" s="6">
        <f t="shared" si="3"/>
        <v>3</v>
      </c>
    </row>
    <row r="36" spans="1:28" ht="38.25" x14ac:dyDescent="0.25">
      <c r="A36" s="6" t="str">
        <f>IFERROR('pub_output=csv'!B34,"")</f>
        <v>Ярославль (ООО "НАКС-Ярославль")</v>
      </c>
      <c r="B36" s="6" t="str">
        <f t="shared" si="4"/>
        <v>ООО "НАКС-Ярославль"</v>
      </c>
      <c r="C36" s="5" t="str">
        <f t="shared" si="5"/>
        <v>Ярославль</v>
      </c>
      <c r="D36" s="5" t="str">
        <f>IFERROR('pub_output=csv'!K34,"")</f>
        <v>+7(4852) 59-41-19
Svarka@NAKS-Yaroslavl.ru</v>
      </c>
      <c r="E36" s="5" t="str">
        <f>IFERROR('pub_output=csv'!J34,"")</f>
        <v>24.02-28.02.2025</v>
      </c>
      <c r="F36" s="9"/>
      <c r="G36" s="16" t="str">
        <f>IFERROR('pub_output=csv'!C34,"")</f>
        <v>1</v>
      </c>
      <c r="H36" s="16">
        <f>IFERROR('pub_output=csv'!D34,"")</f>
        <v>0</v>
      </c>
      <c r="I36" s="16" t="str">
        <f>IFERROR('pub_output=csv'!E34,"")</f>
        <v>1</v>
      </c>
      <c r="J36" s="16" t="str">
        <f>IFERROR('pub_output=csv'!F34,"")</f>
        <v/>
      </c>
      <c r="K36" s="16" t="str">
        <f>IFERROR('pub_output=csv'!G34,"")</f>
        <v/>
      </c>
      <c r="L36" s="16" t="str">
        <f>IFERROR('pub_output=csv'!#REF!,"")</f>
        <v/>
      </c>
      <c r="M36" s="16" t="str">
        <f>IFERROR('pub_output=csv'!#REF!,"")</f>
        <v/>
      </c>
      <c r="N36" s="16" t="str">
        <f>IFERROR('pub_output=csv'!H34,"")</f>
        <v/>
      </c>
      <c r="O36" s="16">
        <f>IFERROR('pub_output=csv'!I34,"")</f>
        <v>0</v>
      </c>
      <c r="P36" s="6" t="str">
        <f t="shared" si="6"/>
        <v>Ярославль (ООО "НАКС-Ярославль")</v>
      </c>
      <c r="Q36" s="6" t="str">
        <f t="shared" si="16"/>
        <v>+7(4852) 59-41-19
Svarka@NAKS-Yaroslavl.ru</v>
      </c>
      <c r="R36" s="6" t="str">
        <f t="shared" si="17"/>
        <v>24.02-28.02.2025</v>
      </c>
      <c r="S36" s="6">
        <f t="shared" si="7"/>
        <v>1</v>
      </c>
      <c r="T36" s="6" t="str">
        <f t="shared" si="8"/>
        <v/>
      </c>
      <c r="U36" s="6">
        <f t="shared" si="9"/>
        <v>1</v>
      </c>
      <c r="V36" s="6" t="str">
        <f t="shared" si="10"/>
        <v/>
      </c>
      <c r="W36" s="6" t="str">
        <f t="shared" si="11"/>
        <v/>
      </c>
      <c r="X36" s="6" t="str">
        <f t="shared" si="12"/>
        <v/>
      </c>
      <c r="Y36" s="6" t="str">
        <f t="shared" si="13"/>
        <v/>
      </c>
      <c r="Z36" s="6" t="str">
        <f t="shared" si="14"/>
        <v/>
      </c>
      <c r="AA36" s="6" t="str">
        <f t="shared" si="15"/>
        <v/>
      </c>
      <c r="AB36" s="6">
        <f t="shared" si="3"/>
        <v>2</v>
      </c>
    </row>
    <row r="37" spans="1:28" x14ac:dyDescent="0.25">
      <c r="A37" s="6">
        <f>IFERROR('pub_output=csv'!B38,"")</f>
        <v>0</v>
      </c>
      <c r="B37" s="6" t="str">
        <f t="shared" si="4"/>
        <v/>
      </c>
      <c r="C37" s="5" t="str">
        <f t="shared" si="5"/>
        <v/>
      </c>
      <c r="D37" s="5">
        <f>IFERROR('pub_output=csv'!K38,"")</f>
        <v>0</v>
      </c>
      <c r="E37" s="5">
        <f>IFERROR('pub_output=csv'!J38,"")</f>
        <v>0</v>
      </c>
      <c r="F37" s="9"/>
      <c r="G37" s="16">
        <f>IFERROR('pub_output=csv'!C38,"")</f>
        <v>0</v>
      </c>
      <c r="H37" s="16">
        <f>IFERROR('pub_output=csv'!D38,"")</f>
        <v>0</v>
      </c>
      <c r="I37" s="16">
        <f>IFERROR('pub_output=csv'!E38,"")</f>
        <v>0</v>
      </c>
      <c r="J37" s="16">
        <f>IFERROR('pub_output=csv'!F38,"")</f>
        <v>0</v>
      </c>
      <c r="K37" s="16">
        <f>IFERROR('pub_output=csv'!G38,"")</f>
        <v>0</v>
      </c>
      <c r="L37" s="16" t="str">
        <f>IFERROR('pub_output=csv'!#REF!,"")</f>
        <v/>
      </c>
      <c r="M37" s="16" t="str">
        <f>IFERROR('pub_output=csv'!#REF!,"")</f>
        <v/>
      </c>
      <c r="N37" s="16">
        <f>IFERROR('pub_output=csv'!H38,"")</f>
        <v>0</v>
      </c>
      <c r="O37" s="16">
        <f>IFERROR('pub_output=csv'!I38,"")</f>
        <v>0</v>
      </c>
      <c r="P37" s="6" t="str">
        <f t="shared" si="6"/>
        <v/>
      </c>
      <c r="Q37" s="6" t="str">
        <f t="shared" si="16"/>
        <v/>
      </c>
      <c r="R37" s="6" t="str">
        <f t="shared" si="17"/>
        <v/>
      </c>
      <c r="S37" s="6" t="str">
        <f t="shared" si="7"/>
        <v/>
      </c>
      <c r="T37" s="6" t="str">
        <f t="shared" si="8"/>
        <v/>
      </c>
      <c r="U37" s="6" t="str">
        <f t="shared" si="9"/>
        <v/>
      </c>
      <c r="V37" s="6" t="str">
        <f t="shared" si="10"/>
        <v/>
      </c>
      <c r="W37" s="6" t="str">
        <f t="shared" si="11"/>
        <v/>
      </c>
      <c r="X37" s="6" t="str">
        <f t="shared" si="12"/>
        <v/>
      </c>
      <c r="Y37" s="6" t="str">
        <f t="shared" si="13"/>
        <v/>
      </c>
      <c r="Z37" s="6" t="str">
        <f t="shared" si="14"/>
        <v/>
      </c>
      <c r="AA37" s="6" t="str">
        <f t="shared" si="15"/>
        <v/>
      </c>
      <c r="AB37" s="6">
        <f t="shared" si="3"/>
        <v>0</v>
      </c>
    </row>
    <row r="38" spans="1:28" x14ac:dyDescent="0.25">
      <c r="A38" s="6">
        <f>IFERROR('pub_output=csv'!B39,"")</f>
        <v>0</v>
      </c>
      <c r="B38" s="6" t="str">
        <f t="shared" si="4"/>
        <v/>
      </c>
      <c r="C38" s="5" t="str">
        <f t="shared" si="5"/>
        <v/>
      </c>
      <c r="D38" s="5">
        <f>IFERROR('pub_output=csv'!K39,"")</f>
        <v>0</v>
      </c>
      <c r="E38" s="5">
        <f>IFERROR('pub_output=csv'!J39,"")</f>
        <v>0</v>
      </c>
      <c r="F38" s="9"/>
      <c r="G38" s="16">
        <f>IFERROR('pub_output=csv'!C39,"")</f>
        <v>0</v>
      </c>
      <c r="H38" s="16">
        <f>IFERROR('pub_output=csv'!D39,"")</f>
        <v>0</v>
      </c>
      <c r="I38" s="16">
        <f>IFERROR('pub_output=csv'!E39,"")</f>
        <v>0</v>
      </c>
      <c r="J38" s="16">
        <f>IFERROR('pub_output=csv'!F39,"")</f>
        <v>0</v>
      </c>
      <c r="K38" s="16">
        <f>IFERROR('pub_output=csv'!G39,"")</f>
        <v>0</v>
      </c>
      <c r="L38" s="16" t="str">
        <f>IFERROR('pub_output=csv'!#REF!,"")</f>
        <v/>
      </c>
      <c r="M38" s="16" t="str">
        <f>IFERROR('pub_output=csv'!#REF!,"")</f>
        <v/>
      </c>
      <c r="N38" s="16">
        <f>IFERROR('pub_output=csv'!H39,"")</f>
        <v>0</v>
      </c>
      <c r="O38" s="16">
        <f>IFERROR('pub_output=csv'!I39,"")</f>
        <v>0</v>
      </c>
      <c r="P38" s="6" t="str">
        <f t="shared" si="6"/>
        <v/>
      </c>
      <c r="Q38" s="6" t="str">
        <f t="shared" si="16"/>
        <v/>
      </c>
      <c r="R38" s="6" t="str">
        <f t="shared" si="17"/>
        <v/>
      </c>
      <c r="S38" s="6" t="str">
        <f t="shared" si="7"/>
        <v/>
      </c>
      <c r="T38" s="6" t="str">
        <f t="shared" si="8"/>
        <v/>
      </c>
      <c r="U38" s="6" t="str">
        <f t="shared" si="9"/>
        <v/>
      </c>
      <c r="V38" s="6" t="str">
        <f t="shared" si="10"/>
        <v/>
      </c>
      <c r="W38" s="6" t="str">
        <f t="shared" si="11"/>
        <v/>
      </c>
      <c r="X38" s="6" t="str">
        <f t="shared" si="12"/>
        <v/>
      </c>
      <c r="Y38" s="6" t="str">
        <f t="shared" si="13"/>
        <v/>
      </c>
      <c r="Z38" s="6" t="str">
        <f t="shared" si="14"/>
        <v/>
      </c>
      <c r="AA38" s="6" t="str">
        <f t="shared" si="15"/>
        <v/>
      </c>
      <c r="AB38" s="6">
        <f t="shared" si="3"/>
        <v>0</v>
      </c>
    </row>
    <row r="39" spans="1:28" x14ac:dyDescent="0.25">
      <c r="A39" s="6">
        <f>IFERROR('pub_output=csv'!B40,"")</f>
        <v>0</v>
      </c>
      <c r="B39" s="6" t="str">
        <f t="shared" si="4"/>
        <v/>
      </c>
      <c r="C39" s="5" t="str">
        <f t="shared" si="5"/>
        <v/>
      </c>
      <c r="D39" s="5">
        <f>IFERROR('pub_output=csv'!K40,"")</f>
        <v>0</v>
      </c>
      <c r="E39" s="5">
        <f>IFERROR('pub_output=csv'!J40,"")</f>
        <v>0</v>
      </c>
      <c r="F39" s="9"/>
      <c r="G39" s="16">
        <f>IFERROR('pub_output=csv'!C40,"")</f>
        <v>0</v>
      </c>
      <c r="H39" s="16">
        <f>IFERROR('pub_output=csv'!D40,"")</f>
        <v>0</v>
      </c>
      <c r="I39" s="16">
        <f>IFERROR('pub_output=csv'!E40,"")</f>
        <v>0</v>
      </c>
      <c r="J39" s="16">
        <f>IFERROR('pub_output=csv'!F40,"")</f>
        <v>0</v>
      </c>
      <c r="K39" s="16">
        <f>IFERROR('pub_output=csv'!G40,"")</f>
        <v>0</v>
      </c>
      <c r="L39" s="16" t="str">
        <f>IFERROR('pub_output=csv'!#REF!,"")</f>
        <v/>
      </c>
      <c r="M39" s="16" t="str">
        <f>IFERROR('pub_output=csv'!#REF!,"")</f>
        <v/>
      </c>
      <c r="N39" s="16">
        <f>IFERROR('pub_output=csv'!H40,"")</f>
        <v>0</v>
      </c>
      <c r="O39" s="16">
        <f>IFERROR('pub_output=csv'!I40,"")</f>
        <v>0</v>
      </c>
      <c r="P39" s="6" t="str">
        <f t="shared" si="6"/>
        <v/>
      </c>
      <c r="Q39" s="6" t="str">
        <f t="shared" si="16"/>
        <v/>
      </c>
      <c r="R39" s="6" t="str">
        <f t="shared" si="17"/>
        <v/>
      </c>
      <c r="S39" s="6" t="str">
        <f t="shared" si="7"/>
        <v/>
      </c>
      <c r="T39" s="6" t="str">
        <f t="shared" si="8"/>
        <v/>
      </c>
      <c r="U39" s="6" t="str">
        <f t="shared" si="9"/>
        <v/>
      </c>
      <c r="V39" s="6" t="str">
        <f t="shared" si="10"/>
        <v/>
      </c>
      <c r="W39" s="6" t="str">
        <f t="shared" si="11"/>
        <v/>
      </c>
      <c r="X39" s="6" t="str">
        <f t="shared" si="12"/>
        <v/>
      </c>
      <c r="Y39" s="6" t="str">
        <f t="shared" si="13"/>
        <v/>
      </c>
      <c r="Z39" s="6" t="str">
        <f t="shared" si="14"/>
        <v/>
      </c>
      <c r="AA39" s="6" t="str">
        <f t="shared" si="15"/>
        <v/>
      </c>
      <c r="AB39" s="6">
        <f t="shared" si="3"/>
        <v>0</v>
      </c>
    </row>
    <row r="40" spans="1:28" x14ac:dyDescent="0.25">
      <c r="A40" s="6">
        <f>IFERROR('pub_output=csv'!B41,"")</f>
        <v>0</v>
      </c>
      <c r="B40" s="6" t="str">
        <f t="shared" si="4"/>
        <v/>
      </c>
      <c r="C40" s="5" t="str">
        <f t="shared" si="5"/>
        <v/>
      </c>
      <c r="D40" s="5">
        <f>IFERROR('pub_output=csv'!K41,"")</f>
        <v>0</v>
      </c>
      <c r="E40" s="5">
        <f>IFERROR('pub_output=csv'!J41,"")</f>
        <v>0</v>
      </c>
      <c r="F40" s="9"/>
      <c r="G40" s="16">
        <f>IFERROR('pub_output=csv'!C41,"")</f>
        <v>0</v>
      </c>
      <c r="H40" s="16">
        <f>IFERROR('pub_output=csv'!D41,"")</f>
        <v>0</v>
      </c>
      <c r="I40" s="16">
        <f>IFERROR('pub_output=csv'!E41,"")</f>
        <v>0</v>
      </c>
      <c r="J40" s="16">
        <f>IFERROR('pub_output=csv'!F41,"")</f>
        <v>0</v>
      </c>
      <c r="K40" s="16">
        <f>IFERROR('pub_output=csv'!G41,"")</f>
        <v>0</v>
      </c>
      <c r="L40" s="16" t="str">
        <f>IFERROR('pub_output=csv'!#REF!,"")</f>
        <v/>
      </c>
      <c r="M40" s="16" t="str">
        <f>IFERROR('pub_output=csv'!#REF!,"")</f>
        <v/>
      </c>
      <c r="N40" s="16">
        <f>IFERROR('pub_output=csv'!H41,"")</f>
        <v>0</v>
      </c>
      <c r="O40" s="16">
        <f>IFERROR('pub_output=csv'!I41,"")</f>
        <v>0</v>
      </c>
      <c r="P40" s="6" t="str">
        <f t="shared" si="6"/>
        <v/>
      </c>
      <c r="Q40" s="6" t="str">
        <f t="shared" si="16"/>
        <v/>
      </c>
      <c r="R40" s="6" t="str">
        <f t="shared" si="17"/>
        <v/>
      </c>
      <c r="S40" s="6" t="str">
        <f t="shared" si="7"/>
        <v/>
      </c>
      <c r="T40" s="6" t="str">
        <f t="shared" si="8"/>
        <v/>
      </c>
      <c r="U40" s="6" t="str">
        <f t="shared" si="9"/>
        <v/>
      </c>
      <c r="V40" s="6" t="str">
        <f t="shared" si="10"/>
        <v/>
      </c>
      <c r="W40" s="6" t="str">
        <f t="shared" si="11"/>
        <v/>
      </c>
      <c r="X40" s="6" t="str">
        <f t="shared" si="12"/>
        <v/>
      </c>
      <c r="Y40" s="6" t="str">
        <f t="shared" si="13"/>
        <v/>
      </c>
      <c r="Z40" s="6" t="str">
        <f t="shared" si="14"/>
        <v/>
      </c>
      <c r="AA40" s="6" t="str">
        <f t="shared" si="15"/>
        <v/>
      </c>
      <c r="AB40" s="6">
        <f t="shared" si="3"/>
        <v>0</v>
      </c>
    </row>
    <row r="41" spans="1:28" x14ac:dyDescent="0.25">
      <c r="A41" s="6">
        <f>IFERROR('pub_output=csv'!B42,"")</f>
        <v>0</v>
      </c>
      <c r="B41" s="6" t="str">
        <f t="shared" si="4"/>
        <v/>
      </c>
      <c r="C41" s="5" t="str">
        <f t="shared" si="5"/>
        <v/>
      </c>
      <c r="D41" s="5">
        <f>IFERROR('pub_output=csv'!K42,"")</f>
        <v>0</v>
      </c>
      <c r="E41" s="5">
        <f>IFERROR('pub_output=csv'!J42,"")</f>
        <v>0</v>
      </c>
      <c r="F41" s="9"/>
      <c r="G41" s="16">
        <f>IFERROR('pub_output=csv'!C42,"")</f>
        <v>0</v>
      </c>
      <c r="H41" s="16">
        <f>IFERROR('pub_output=csv'!D42,"")</f>
        <v>0</v>
      </c>
      <c r="I41" s="16">
        <f>IFERROR('pub_output=csv'!E42,"")</f>
        <v>0</v>
      </c>
      <c r="J41" s="16">
        <f>IFERROR('pub_output=csv'!F42,"")</f>
        <v>0</v>
      </c>
      <c r="K41" s="16">
        <f>IFERROR('pub_output=csv'!G42,"")</f>
        <v>0</v>
      </c>
      <c r="L41" s="16" t="str">
        <f>IFERROR('pub_output=csv'!#REF!,"")</f>
        <v/>
      </c>
      <c r="M41" s="16" t="str">
        <f>IFERROR('pub_output=csv'!#REF!,"")</f>
        <v/>
      </c>
      <c r="N41" s="16">
        <f>IFERROR('pub_output=csv'!H42,"")</f>
        <v>0</v>
      </c>
      <c r="O41" s="16">
        <f>IFERROR('pub_output=csv'!I42,"")</f>
        <v>0</v>
      </c>
      <c r="P41" s="6" t="str">
        <f t="shared" si="6"/>
        <v/>
      </c>
      <c r="Q41" s="6" t="str">
        <f t="shared" si="16"/>
        <v/>
      </c>
      <c r="R41" s="6" t="str">
        <f t="shared" si="17"/>
        <v/>
      </c>
      <c r="S41" s="6" t="str">
        <f t="shared" si="7"/>
        <v/>
      </c>
      <c r="T41" s="6" t="str">
        <f t="shared" si="8"/>
        <v/>
      </c>
      <c r="U41" s="6" t="str">
        <f t="shared" si="9"/>
        <v/>
      </c>
      <c r="V41" s="6" t="str">
        <f t="shared" si="10"/>
        <v/>
      </c>
      <c r="W41" s="6" t="str">
        <f t="shared" si="11"/>
        <v/>
      </c>
      <c r="X41" s="6" t="str">
        <f t="shared" si="12"/>
        <v/>
      </c>
      <c r="Y41" s="6" t="str">
        <f t="shared" si="13"/>
        <v/>
      </c>
      <c r="Z41" s="6" t="str">
        <f t="shared" si="14"/>
        <v/>
      </c>
      <c r="AA41" s="6" t="str">
        <f t="shared" si="15"/>
        <v/>
      </c>
      <c r="AB41" s="6">
        <f t="shared" si="3"/>
        <v>0</v>
      </c>
    </row>
    <row r="42" spans="1:28" x14ac:dyDescent="0.25">
      <c r="A42" s="6">
        <f>IFERROR('pub_output=csv'!B43,"")</f>
        <v>0</v>
      </c>
      <c r="B42" s="6" t="str">
        <f t="shared" si="4"/>
        <v/>
      </c>
      <c r="C42" s="5" t="str">
        <f t="shared" si="5"/>
        <v/>
      </c>
      <c r="D42" s="5">
        <f>IFERROR('pub_output=csv'!K43,"")</f>
        <v>0</v>
      </c>
      <c r="E42" s="5">
        <f>IFERROR('pub_output=csv'!J43,"")</f>
        <v>0</v>
      </c>
      <c r="G42" s="16">
        <f>IFERROR('pub_output=csv'!C43,"")</f>
        <v>0</v>
      </c>
      <c r="H42" s="16">
        <f>IFERROR('pub_output=csv'!D43,"")</f>
        <v>0</v>
      </c>
      <c r="I42" s="16">
        <f>IFERROR('pub_output=csv'!E43,"")</f>
        <v>0</v>
      </c>
      <c r="J42" s="16">
        <f>IFERROR('pub_output=csv'!F43,"")</f>
        <v>0</v>
      </c>
      <c r="K42" s="16">
        <f>IFERROR('pub_output=csv'!G43,"")</f>
        <v>0</v>
      </c>
      <c r="L42" s="16" t="str">
        <f>IFERROR('pub_output=csv'!#REF!,"")</f>
        <v/>
      </c>
      <c r="M42" s="16" t="str">
        <f>IFERROR('pub_output=csv'!#REF!,"")</f>
        <v/>
      </c>
      <c r="N42" s="16">
        <f>IFERROR('pub_output=csv'!H43,"")</f>
        <v>0</v>
      </c>
      <c r="O42" s="16">
        <f>IFERROR('pub_output=csv'!I43,"")</f>
        <v>0</v>
      </c>
      <c r="P42" s="6" t="str">
        <f t="shared" si="6"/>
        <v/>
      </c>
      <c r="Q42" s="6" t="str">
        <f t="shared" si="16"/>
        <v/>
      </c>
      <c r="R42" s="6" t="str">
        <f t="shared" si="17"/>
        <v/>
      </c>
      <c r="S42" s="6" t="str">
        <f t="shared" si="7"/>
        <v/>
      </c>
      <c r="T42" s="6" t="str">
        <f t="shared" si="8"/>
        <v/>
      </c>
      <c r="U42" s="6" t="str">
        <f t="shared" si="9"/>
        <v/>
      </c>
      <c r="V42" s="6" t="str">
        <f t="shared" si="10"/>
        <v/>
      </c>
      <c r="W42" s="6" t="str">
        <f t="shared" si="11"/>
        <v/>
      </c>
      <c r="X42" s="6" t="str">
        <f t="shared" si="12"/>
        <v/>
      </c>
      <c r="Y42" s="6" t="str">
        <f t="shared" si="13"/>
        <v/>
      </c>
      <c r="Z42" s="6" t="str">
        <f t="shared" si="14"/>
        <v/>
      </c>
      <c r="AA42" s="6" t="str">
        <f t="shared" si="15"/>
        <v/>
      </c>
      <c r="AB42" s="6">
        <f t="shared" si="3"/>
        <v>0</v>
      </c>
    </row>
    <row r="43" spans="1:28" x14ac:dyDescent="0.25">
      <c r="A43" s="6">
        <f>IFERROR('pub_output=csv'!B44,"")</f>
        <v>0</v>
      </c>
      <c r="B43" s="6" t="str">
        <f t="shared" si="4"/>
        <v/>
      </c>
      <c r="C43" s="5" t="str">
        <f t="shared" si="5"/>
        <v/>
      </c>
      <c r="D43" s="5">
        <f>IFERROR('pub_output=csv'!K44,"")</f>
        <v>0</v>
      </c>
      <c r="E43" s="5">
        <f>IFERROR('pub_output=csv'!J44,"")</f>
        <v>0</v>
      </c>
      <c r="G43" s="16">
        <f>IFERROR('pub_output=csv'!C44,"")</f>
        <v>0</v>
      </c>
      <c r="H43" s="16">
        <f>IFERROR('pub_output=csv'!D44,"")</f>
        <v>0</v>
      </c>
      <c r="I43" s="16">
        <f>IFERROR('pub_output=csv'!E44,"")</f>
        <v>0</v>
      </c>
      <c r="J43" s="16">
        <f>IFERROR('pub_output=csv'!F44,"")</f>
        <v>0</v>
      </c>
      <c r="K43" s="16">
        <f>IFERROR('pub_output=csv'!G44,"")</f>
        <v>0</v>
      </c>
      <c r="L43" s="16" t="str">
        <f>IFERROR('pub_output=csv'!#REF!,"")</f>
        <v/>
      </c>
      <c r="M43" s="16" t="str">
        <f>IFERROR('pub_output=csv'!#REF!,"")</f>
        <v/>
      </c>
      <c r="N43" s="16">
        <f>IFERROR('pub_output=csv'!H44,"")</f>
        <v>0</v>
      </c>
      <c r="O43" s="16">
        <f>IFERROR('pub_output=csv'!I44,"")</f>
        <v>0</v>
      </c>
      <c r="P43" s="6" t="str">
        <f t="shared" si="6"/>
        <v/>
      </c>
      <c r="Q43" s="6" t="str">
        <f t="shared" si="16"/>
        <v/>
      </c>
      <c r="R43" s="6" t="str">
        <f t="shared" si="17"/>
        <v/>
      </c>
      <c r="S43" s="6" t="str">
        <f t="shared" si="7"/>
        <v/>
      </c>
      <c r="T43" s="6" t="str">
        <f t="shared" si="8"/>
        <v/>
      </c>
      <c r="U43" s="6" t="str">
        <f t="shared" si="9"/>
        <v/>
      </c>
      <c r="V43" s="6" t="str">
        <f t="shared" si="10"/>
        <v/>
      </c>
      <c r="W43" s="6" t="str">
        <f t="shared" si="11"/>
        <v/>
      </c>
      <c r="X43" s="6" t="str">
        <f t="shared" si="12"/>
        <v/>
      </c>
      <c r="Y43" s="6" t="str">
        <f t="shared" si="13"/>
        <v/>
      </c>
      <c r="Z43" s="6" t="str">
        <f t="shared" si="14"/>
        <v/>
      </c>
      <c r="AA43" s="6" t="str">
        <f t="shared" si="15"/>
        <v/>
      </c>
      <c r="AB43" s="6">
        <f t="shared" si="3"/>
        <v>0</v>
      </c>
    </row>
    <row r="44" spans="1:28" x14ac:dyDescent="0.25">
      <c r="A44" s="6">
        <f>IFERROR('pub_output=csv'!B45,"")</f>
        <v>0</v>
      </c>
      <c r="B44" s="6" t="str">
        <f t="shared" si="4"/>
        <v/>
      </c>
      <c r="C44" s="5" t="str">
        <f t="shared" si="5"/>
        <v/>
      </c>
      <c r="D44" s="5">
        <f>IFERROR('pub_output=csv'!K45,"")</f>
        <v>0</v>
      </c>
      <c r="E44" s="5">
        <f>IFERROR('pub_output=csv'!J45,"")</f>
        <v>0</v>
      </c>
      <c r="G44" s="16">
        <f>IFERROR('pub_output=csv'!C45,"")</f>
        <v>0</v>
      </c>
      <c r="H44" s="16">
        <f>IFERROR('pub_output=csv'!D45,"")</f>
        <v>0</v>
      </c>
      <c r="I44" s="16">
        <f>IFERROR('pub_output=csv'!E45,"")</f>
        <v>0</v>
      </c>
      <c r="J44" s="16">
        <f>IFERROR('pub_output=csv'!F45,"")</f>
        <v>0</v>
      </c>
      <c r="K44" s="16">
        <f>IFERROR('pub_output=csv'!G45,"")</f>
        <v>0</v>
      </c>
      <c r="L44" s="16" t="str">
        <f>IFERROR('pub_output=csv'!#REF!,"")</f>
        <v/>
      </c>
      <c r="M44" s="16" t="str">
        <f>IFERROR('pub_output=csv'!#REF!,"")</f>
        <v/>
      </c>
      <c r="N44" s="16">
        <f>IFERROR('pub_output=csv'!H45,"")</f>
        <v>0</v>
      </c>
      <c r="O44" s="16">
        <f>IFERROR('pub_output=csv'!I45,"")</f>
        <v>0</v>
      </c>
      <c r="P44" s="6" t="str">
        <f t="shared" si="6"/>
        <v/>
      </c>
      <c r="Q44" s="6" t="str">
        <f t="shared" si="16"/>
        <v/>
      </c>
      <c r="R44" s="6" t="str">
        <f t="shared" si="17"/>
        <v/>
      </c>
      <c r="S44" s="6" t="str">
        <f t="shared" si="7"/>
        <v/>
      </c>
      <c r="T44" s="6" t="str">
        <f t="shared" si="8"/>
        <v/>
      </c>
      <c r="U44" s="6" t="str">
        <f t="shared" si="9"/>
        <v/>
      </c>
      <c r="V44" s="6" t="str">
        <f t="shared" si="10"/>
        <v/>
      </c>
      <c r="W44" s="6" t="str">
        <f t="shared" si="11"/>
        <v/>
      </c>
      <c r="X44" s="6" t="str">
        <f t="shared" si="12"/>
        <v/>
      </c>
      <c r="Y44" s="6" t="str">
        <f t="shared" si="13"/>
        <v/>
      </c>
      <c r="Z44" s="6" t="str">
        <f t="shared" si="14"/>
        <v/>
      </c>
      <c r="AA44" s="6" t="str">
        <f t="shared" si="15"/>
        <v/>
      </c>
      <c r="AB44" s="6">
        <f t="shared" si="3"/>
        <v>0</v>
      </c>
    </row>
    <row r="45" spans="1:28" x14ac:dyDescent="0.25">
      <c r="A45" s="6">
        <f>IFERROR('pub_output=csv'!B46,"")</f>
        <v>0</v>
      </c>
      <c r="B45" s="6" t="str">
        <f t="shared" si="4"/>
        <v/>
      </c>
      <c r="C45" s="5" t="str">
        <f t="shared" si="5"/>
        <v/>
      </c>
      <c r="D45" s="5">
        <f>IFERROR('pub_output=csv'!K46,"")</f>
        <v>0</v>
      </c>
      <c r="E45" s="5">
        <f>IFERROR('pub_output=csv'!J46,"")</f>
        <v>0</v>
      </c>
      <c r="G45" s="16">
        <f>IFERROR('pub_output=csv'!C46,"")</f>
        <v>0</v>
      </c>
      <c r="H45" s="16">
        <f>IFERROR('pub_output=csv'!D46,"")</f>
        <v>0</v>
      </c>
      <c r="I45" s="16">
        <f>IFERROR('pub_output=csv'!E46,"")</f>
        <v>0</v>
      </c>
      <c r="J45" s="16">
        <f>IFERROR('pub_output=csv'!F46,"")</f>
        <v>0</v>
      </c>
      <c r="K45" s="16">
        <f>IFERROR('pub_output=csv'!G46,"")</f>
        <v>0</v>
      </c>
      <c r="L45" s="16" t="str">
        <f>IFERROR('pub_output=csv'!#REF!,"")</f>
        <v/>
      </c>
      <c r="M45" s="16" t="str">
        <f>IFERROR('pub_output=csv'!#REF!,"")</f>
        <v/>
      </c>
      <c r="N45" s="16">
        <f>IFERROR('pub_output=csv'!H46,"")</f>
        <v>0</v>
      </c>
      <c r="O45" s="16">
        <f>IFERROR('pub_output=csv'!I46,"")</f>
        <v>0</v>
      </c>
      <c r="P45" s="6" t="str">
        <f t="shared" si="6"/>
        <v/>
      </c>
      <c r="Q45" s="6" t="str">
        <f t="shared" si="16"/>
        <v/>
      </c>
      <c r="R45" s="6" t="str">
        <f t="shared" si="17"/>
        <v/>
      </c>
      <c r="S45" s="6" t="str">
        <f t="shared" si="7"/>
        <v/>
      </c>
      <c r="T45" s="6" t="str">
        <f t="shared" si="8"/>
        <v/>
      </c>
      <c r="U45" s="6" t="str">
        <f t="shared" si="9"/>
        <v/>
      </c>
      <c r="V45" s="6" t="str">
        <f t="shared" si="10"/>
        <v/>
      </c>
      <c r="W45" s="6" t="str">
        <f t="shared" si="11"/>
        <v/>
      </c>
      <c r="X45" s="6" t="str">
        <f t="shared" si="12"/>
        <v/>
      </c>
      <c r="Y45" s="6" t="str">
        <f t="shared" si="13"/>
        <v/>
      </c>
      <c r="Z45" s="6" t="str">
        <f t="shared" si="14"/>
        <v/>
      </c>
      <c r="AA45" s="6" t="str">
        <f t="shared" si="15"/>
        <v/>
      </c>
      <c r="AB45" s="6">
        <f t="shared" si="3"/>
        <v>0</v>
      </c>
    </row>
    <row r="46" spans="1:28" x14ac:dyDescent="0.25">
      <c r="A46" s="6">
        <f>IFERROR('pub_output=csv'!B47,"")</f>
        <v>0</v>
      </c>
      <c r="B46" s="6" t="str">
        <f t="shared" si="4"/>
        <v/>
      </c>
      <c r="C46" s="5" t="str">
        <f t="shared" si="5"/>
        <v/>
      </c>
      <c r="D46" s="5">
        <f>IFERROR('pub_output=csv'!K47,"")</f>
        <v>0</v>
      </c>
      <c r="E46" s="5">
        <f>IFERROR('pub_output=csv'!J47,"")</f>
        <v>0</v>
      </c>
      <c r="G46" s="16">
        <f>IFERROR('pub_output=csv'!C47,"")</f>
        <v>0</v>
      </c>
      <c r="H46" s="16">
        <f>IFERROR('pub_output=csv'!D47,"")</f>
        <v>0</v>
      </c>
      <c r="I46" s="16">
        <f>IFERROR('pub_output=csv'!E47,"")</f>
        <v>0</v>
      </c>
      <c r="J46" s="16">
        <f>IFERROR('pub_output=csv'!F47,"")</f>
        <v>0</v>
      </c>
      <c r="K46" s="16">
        <f>IFERROR('pub_output=csv'!G47,"")</f>
        <v>0</v>
      </c>
      <c r="L46" s="16" t="str">
        <f>IFERROR('pub_output=csv'!#REF!,"")</f>
        <v/>
      </c>
      <c r="M46" s="16" t="str">
        <f>IFERROR('pub_output=csv'!#REF!,"")</f>
        <v/>
      </c>
      <c r="N46" s="16">
        <f>IFERROR('pub_output=csv'!H47,"")</f>
        <v>0</v>
      </c>
      <c r="O46" s="16">
        <f>IFERROR('pub_output=csv'!I47,"")</f>
        <v>0</v>
      </c>
      <c r="P46" s="6" t="str">
        <f t="shared" si="6"/>
        <v/>
      </c>
      <c r="Q46" s="6" t="str">
        <f t="shared" si="16"/>
        <v/>
      </c>
      <c r="R46" s="6" t="str">
        <f t="shared" si="17"/>
        <v/>
      </c>
      <c r="S46" s="6" t="str">
        <f t="shared" si="7"/>
        <v/>
      </c>
      <c r="T46" s="6" t="str">
        <f t="shared" si="8"/>
        <v/>
      </c>
      <c r="U46" s="6" t="str">
        <f t="shared" si="9"/>
        <v/>
      </c>
      <c r="V46" s="6" t="str">
        <f t="shared" si="10"/>
        <v/>
      </c>
      <c r="W46" s="6" t="str">
        <f t="shared" si="11"/>
        <v/>
      </c>
      <c r="X46" s="6" t="str">
        <f t="shared" si="12"/>
        <v/>
      </c>
      <c r="Y46" s="6" t="str">
        <f t="shared" si="13"/>
        <v/>
      </c>
      <c r="Z46" s="6" t="str">
        <f t="shared" si="14"/>
        <v/>
      </c>
      <c r="AA46" s="6" t="str">
        <f t="shared" si="15"/>
        <v/>
      </c>
      <c r="AB46" s="6">
        <f t="shared" si="3"/>
        <v>0</v>
      </c>
    </row>
    <row r="47" spans="1:28" x14ac:dyDescent="0.25">
      <c r="A47" s="6">
        <f>IFERROR('pub_output=csv'!B48,"")</f>
        <v>0</v>
      </c>
      <c r="B47" s="6" t="str">
        <f t="shared" si="4"/>
        <v/>
      </c>
      <c r="C47" s="5" t="str">
        <f t="shared" si="5"/>
        <v/>
      </c>
      <c r="D47" s="5">
        <f>IFERROR('pub_output=csv'!K48,"")</f>
        <v>0</v>
      </c>
      <c r="E47" s="5">
        <f>IFERROR('pub_output=csv'!J48,"")</f>
        <v>0</v>
      </c>
      <c r="G47" s="16">
        <f>IFERROR('pub_output=csv'!C48,"")</f>
        <v>0</v>
      </c>
      <c r="H47" s="16">
        <f>IFERROR('pub_output=csv'!D48,"")</f>
        <v>0</v>
      </c>
      <c r="I47" s="16">
        <f>IFERROR('pub_output=csv'!E48,"")</f>
        <v>0</v>
      </c>
      <c r="J47" s="16">
        <f>IFERROR('pub_output=csv'!F48,"")</f>
        <v>0</v>
      </c>
      <c r="K47" s="16">
        <f>IFERROR('pub_output=csv'!G48,"")</f>
        <v>0</v>
      </c>
      <c r="L47" s="16" t="str">
        <f>IFERROR('pub_output=csv'!#REF!,"")</f>
        <v/>
      </c>
      <c r="M47" s="16" t="str">
        <f>IFERROR('pub_output=csv'!#REF!,"")</f>
        <v/>
      </c>
      <c r="N47" s="16">
        <f>IFERROR('pub_output=csv'!H48,"")</f>
        <v>0</v>
      </c>
      <c r="O47" s="16">
        <f>IFERROR('pub_output=csv'!I48,"")</f>
        <v>0</v>
      </c>
      <c r="P47" s="6" t="str">
        <f t="shared" si="6"/>
        <v/>
      </c>
      <c r="Q47" s="6" t="str">
        <f t="shared" si="16"/>
        <v/>
      </c>
      <c r="R47" s="6" t="str">
        <f t="shared" si="17"/>
        <v/>
      </c>
      <c r="S47" s="6" t="str">
        <f t="shared" si="7"/>
        <v/>
      </c>
      <c r="T47" s="6" t="str">
        <f t="shared" si="8"/>
        <v/>
      </c>
      <c r="U47" s="6" t="str">
        <f t="shared" si="9"/>
        <v/>
      </c>
      <c r="V47" s="6" t="str">
        <f t="shared" si="10"/>
        <v/>
      </c>
      <c r="W47" s="6" t="str">
        <f t="shared" si="11"/>
        <v/>
      </c>
      <c r="X47" s="6" t="str">
        <f t="shared" si="12"/>
        <v/>
      </c>
      <c r="Y47" s="6" t="str">
        <f t="shared" si="13"/>
        <v/>
      </c>
      <c r="Z47" s="6" t="str">
        <f t="shared" si="14"/>
        <v/>
      </c>
      <c r="AA47" s="6" t="str">
        <f t="shared" si="15"/>
        <v/>
      </c>
      <c r="AB47" s="6">
        <f t="shared" si="3"/>
        <v>0</v>
      </c>
    </row>
    <row r="48" spans="1:28" x14ac:dyDescent="0.25">
      <c r="A48" s="6">
        <f>IFERROR('pub_output=csv'!B49,"")</f>
        <v>0</v>
      </c>
      <c r="B48" s="6" t="str">
        <f t="shared" si="4"/>
        <v/>
      </c>
      <c r="C48" s="5" t="str">
        <f t="shared" si="5"/>
        <v/>
      </c>
      <c r="D48" s="5">
        <f>IFERROR('pub_output=csv'!K49,"")</f>
        <v>0</v>
      </c>
      <c r="E48" s="5">
        <f>IFERROR('pub_output=csv'!J49,"")</f>
        <v>0</v>
      </c>
      <c r="G48" s="16">
        <f>IFERROR('pub_output=csv'!C49,"")</f>
        <v>0</v>
      </c>
      <c r="H48" s="16">
        <f>IFERROR('pub_output=csv'!D49,"")</f>
        <v>0</v>
      </c>
      <c r="I48" s="16">
        <f>IFERROR('pub_output=csv'!E49,"")</f>
        <v>0</v>
      </c>
      <c r="J48" s="16">
        <f>IFERROR('pub_output=csv'!F49,"")</f>
        <v>0</v>
      </c>
      <c r="K48" s="16">
        <f>IFERROR('pub_output=csv'!G49,"")</f>
        <v>0</v>
      </c>
      <c r="L48" s="16" t="str">
        <f>IFERROR('pub_output=csv'!#REF!,"")</f>
        <v/>
      </c>
      <c r="M48" s="16" t="str">
        <f>IFERROR('pub_output=csv'!#REF!,"")</f>
        <v/>
      </c>
      <c r="N48" s="16">
        <f>IFERROR('pub_output=csv'!H49,"")</f>
        <v>0</v>
      </c>
      <c r="O48" s="16">
        <f>IFERROR('pub_output=csv'!I49,"")</f>
        <v>0</v>
      </c>
      <c r="P48" s="6" t="str">
        <f t="shared" si="6"/>
        <v/>
      </c>
      <c r="Q48" s="6" t="str">
        <f t="shared" si="16"/>
        <v/>
      </c>
      <c r="R48" s="6" t="str">
        <f t="shared" si="17"/>
        <v/>
      </c>
      <c r="S48" s="6" t="str">
        <f t="shared" si="7"/>
        <v/>
      </c>
      <c r="T48" s="6" t="str">
        <f t="shared" si="8"/>
        <v/>
      </c>
      <c r="U48" s="6" t="str">
        <f t="shared" si="9"/>
        <v/>
      </c>
      <c r="V48" s="6" t="str">
        <f t="shared" si="10"/>
        <v/>
      </c>
      <c r="W48" s="6" t="str">
        <f t="shared" si="11"/>
        <v/>
      </c>
      <c r="X48" s="6" t="str">
        <f t="shared" si="12"/>
        <v/>
      </c>
      <c r="Y48" s="6" t="str">
        <f t="shared" si="13"/>
        <v/>
      </c>
      <c r="Z48" s="6" t="str">
        <f t="shared" si="14"/>
        <v/>
      </c>
      <c r="AA48" s="6" t="str">
        <f t="shared" si="15"/>
        <v/>
      </c>
      <c r="AB48" s="6">
        <f t="shared" si="3"/>
        <v>0</v>
      </c>
    </row>
    <row r="49" spans="1:28" x14ac:dyDescent="0.25">
      <c r="A49" s="6">
        <f>IFERROR('pub_output=csv'!B50,"")</f>
        <v>0</v>
      </c>
      <c r="B49" s="6" t="str">
        <f t="shared" si="4"/>
        <v/>
      </c>
      <c r="C49" s="5" t="str">
        <f t="shared" si="5"/>
        <v/>
      </c>
      <c r="D49" s="5">
        <f>IFERROR('pub_output=csv'!K50,"")</f>
        <v>0</v>
      </c>
      <c r="E49" s="5">
        <f>IFERROR('pub_output=csv'!J50,"")</f>
        <v>0</v>
      </c>
      <c r="G49" s="16">
        <f>IFERROR('pub_output=csv'!C50,"")</f>
        <v>0</v>
      </c>
      <c r="H49" s="16">
        <f>IFERROR('pub_output=csv'!D50,"")</f>
        <v>0</v>
      </c>
      <c r="I49" s="16">
        <f>IFERROR('pub_output=csv'!E50,"")</f>
        <v>0</v>
      </c>
      <c r="J49" s="16">
        <f>IFERROR('pub_output=csv'!F50,"")</f>
        <v>0</v>
      </c>
      <c r="K49" s="16">
        <f>IFERROR('pub_output=csv'!G50,"")</f>
        <v>0</v>
      </c>
      <c r="L49" s="16" t="str">
        <f>IFERROR('pub_output=csv'!#REF!,"")</f>
        <v/>
      </c>
      <c r="M49" s="16" t="str">
        <f>IFERROR('pub_output=csv'!#REF!,"")</f>
        <v/>
      </c>
      <c r="N49" s="16">
        <f>IFERROR('pub_output=csv'!H50,"")</f>
        <v>0</v>
      </c>
      <c r="O49" s="16">
        <f>IFERROR('pub_output=csv'!I50,"")</f>
        <v>0</v>
      </c>
      <c r="P49" s="6" t="str">
        <f t="shared" si="6"/>
        <v/>
      </c>
      <c r="Q49" s="6" t="str">
        <f t="shared" si="16"/>
        <v/>
      </c>
      <c r="R49" s="6" t="str">
        <f t="shared" si="17"/>
        <v/>
      </c>
      <c r="S49" s="6" t="str">
        <f t="shared" si="7"/>
        <v/>
      </c>
      <c r="T49" s="6" t="str">
        <f t="shared" si="8"/>
        <v/>
      </c>
      <c r="U49" s="6" t="str">
        <f t="shared" si="9"/>
        <v/>
      </c>
      <c r="V49" s="6" t="str">
        <f t="shared" si="10"/>
        <v/>
      </c>
      <c r="W49" s="6" t="str">
        <f t="shared" si="11"/>
        <v/>
      </c>
      <c r="X49" s="6" t="str">
        <f t="shared" si="12"/>
        <v/>
      </c>
      <c r="Y49" s="6" t="str">
        <f t="shared" si="13"/>
        <v/>
      </c>
      <c r="Z49" s="6" t="str">
        <f t="shared" si="14"/>
        <v/>
      </c>
      <c r="AA49" s="6" t="str">
        <f t="shared" si="15"/>
        <v/>
      </c>
      <c r="AB49" s="6">
        <f t="shared" si="3"/>
        <v>0</v>
      </c>
    </row>
    <row r="50" spans="1:28" x14ac:dyDescent="0.25">
      <c r="A50" s="6">
        <f>IFERROR('pub_output=csv'!B51,"")</f>
        <v>0</v>
      </c>
      <c r="B50" s="6" t="str">
        <f t="shared" si="4"/>
        <v/>
      </c>
      <c r="C50" s="5" t="str">
        <f t="shared" si="5"/>
        <v/>
      </c>
      <c r="D50" s="5">
        <f>IFERROR('pub_output=csv'!K51,"")</f>
        <v>0</v>
      </c>
      <c r="E50" s="5">
        <f>IFERROR('pub_output=csv'!J51,"")</f>
        <v>0</v>
      </c>
      <c r="G50" s="16">
        <f>IFERROR('pub_output=csv'!C51,"")</f>
        <v>0</v>
      </c>
      <c r="H50" s="16">
        <f>IFERROR('pub_output=csv'!D51,"")</f>
        <v>0</v>
      </c>
      <c r="I50" s="16">
        <f>IFERROR('pub_output=csv'!E51,"")</f>
        <v>0</v>
      </c>
      <c r="J50" s="16">
        <f>IFERROR('pub_output=csv'!F51,"")</f>
        <v>0</v>
      </c>
      <c r="K50" s="16">
        <f>IFERROR('pub_output=csv'!G51,"")</f>
        <v>0</v>
      </c>
      <c r="L50" s="16" t="str">
        <f>IFERROR('pub_output=csv'!#REF!,"")</f>
        <v/>
      </c>
      <c r="M50" s="16" t="str">
        <f>IFERROR('pub_output=csv'!#REF!,"")</f>
        <v/>
      </c>
      <c r="N50" s="16">
        <f>IFERROR('pub_output=csv'!H51,"")</f>
        <v>0</v>
      </c>
      <c r="O50" s="16">
        <f>IFERROR('pub_output=csv'!I51,"")</f>
        <v>0</v>
      </c>
      <c r="P50" s="6" t="str">
        <f t="shared" si="6"/>
        <v/>
      </c>
      <c r="Q50" s="6" t="str">
        <f t="shared" si="16"/>
        <v/>
      </c>
      <c r="R50" s="6" t="str">
        <f t="shared" si="17"/>
        <v/>
      </c>
      <c r="S50" s="6" t="str">
        <f t="shared" ref="S50:S51" si="18">IF(G50=0,"",G50)</f>
        <v/>
      </c>
      <c r="T50" s="6" t="str">
        <f t="shared" ref="T50:T51" si="19">IF(H50=0,"",H50)</f>
        <v/>
      </c>
      <c r="U50" s="6" t="str">
        <f t="shared" ref="U50:U51" si="20">IF(I50=0,"",I50)</f>
        <v/>
      </c>
      <c r="V50" s="6" t="str">
        <f t="shared" ref="V50:V51" si="21">IF(J50=0,"",J50)</f>
        <v/>
      </c>
      <c r="W50" s="6" t="str">
        <f t="shared" ref="W50:W51" si="22">IF(K50=0,"",K50)</f>
        <v/>
      </c>
      <c r="X50" s="6" t="str">
        <f t="shared" ref="X50:X51" si="23">IF(L50=0,"",L50)</f>
        <v/>
      </c>
      <c r="Y50" s="6" t="str">
        <f t="shared" ref="Y50:Y51" si="24">IF(M50=0,"",M50)</f>
        <v/>
      </c>
      <c r="Z50" s="6" t="str">
        <f t="shared" ref="Z50:Z51" si="25">IF(N50=0,"",N50)</f>
        <v/>
      </c>
      <c r="AA50" s="6" t="str">
        <f t="shared" ref="AA50:AA51" si="26">IF(O50=0,"",O50)</f>
        <v/>
      </c>
    </row>
    <row r="51" spans="1:28" x14ac:dyDescent="0.25">
      <c r="A51" s="6">
        <f>IFERROR('pub_output=csv'!B52,"")</f>
        <v>0</v>
      </c>
      <c r="B51" s="6" t="str">
        <f t="shared" si="4"/>
        <v/>
      </c>
      <c r="C51" s="5" t="str">
        <f t="shared" si="5"/>
        <v/>
      </c>
      <c r="D51" s="5">
        <f>IFERROR('pub_output=csv'!K52,"")</f>
        <v>0</v>
      </c>
      <c r="E51" s="5">
        <f>IFERROR('pub_output=csv'!J52,"")</f>
        <v>0</v>
      </c>
      <c r="G51" s="16">
        <f>IFERROR('pub_output=csv'!C52,"")</f>
        <v>0</v>
      </c>
      <c r="H51" s="16">
        <f>IFERROR('pub_output=csv'!D52,"")</f>
        <v>0</v>
      </c>
      <c r="I51" s="16">
        <f>IFERROR('pub_output=csv'!E52,"")</f>
        <v>0</v>
      </c>
      <c r="J51" s="16">
        <f>IFERROR('pub_output=csv'!F52,"")</f>
        <v>0</v>
      </c>
      <c r="K51" s="16">
        <f>IFERROR('pub_output=csv'!G52,"")</f>
        <v>0</v>
      </c>
      <c r="L51" s="16" t="str">
        <f>IFERROR('pub_output=csv'!#REF!,"")</f>
        <v/>
      </c>
      <c r="M51" s="16" t="str">
        <f>IFERROR('pub_output=csv'!#REF!,"")</f>
        <v/>
      </c>
      <c r="N51" s="16">
        <f>IFERROR('pub_output=csv'!H52,"")</f>
        <v>0</v>
      </c>
      <c r="O51" s="16">
        <f>IFERROR('pub_output=csv'!I52,"")</f>
        <v>0</v>
      </c>
      <c r="P51" s="6" t="str">
        <f t="shared" si="6"/>
        <v/>
      </c>
      <c r="Q51" s="6" t="str">
        <f t="shared" si="16"/>
        <v/>
      </c>
      <c r="R51" s="6" t="str">
        <f t="shared" si="17"/>
        <v/>
      </c>
      <c r="S51" s="6" t="str">
        <f t="shared" si="18"/>
        <v/>
      </c>
      <c r="T51" s="6" t="str">
        <f t="shared" si="19"/>
        <v/>
      </c>
      <c r="U51" s="6" t="str">
        <f t="shared" si="20"/>
        <v/>
      </c>
      <c r="V51" s="6" t="str">
        <f t="shared" si="21"/>
        <v/>
      </c>
      <c r="W51" s="6" t="str">
        <f t="shared" si="22"/>
        <v/>
      </c>
      <c r="X51" s="6" t="str">
        <f t="shared" si="23"/>
        <v/>
      </c>
      <c r="Y51" s="6" t="str">
        <f t="shared" si="24"/>
        <v/>
      </c>
      <c r="Z51" s="6" t="str">
        <f t="shared" si="25"/>
        <v/>
      </c>
      <c r="AA51" s="6" t="str">
        <f t="shared" si="26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Владислав Сергеевич Фролов</cp:lastModifiedBy>
  <dcterms:created xsi:type="dcterms:W3CDTF">2021-05-12T06:02:33Z</dcterms:created>
  <dcterms:modified xsi:type="dcterms:W3CDTF">2025-02-10T08:22:49Z</dcterms:modified>
</cp:coreProperties>
</file>